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/>
  <mc:AlternateContent xmlns:mc="http://schemas.openxmlformats.org/markup-compatibility/2006">
    <mc:Choice Requires="x15">
      <x15ac:absPath xmlns:x15ac="http://schemas.microsoft.com/office/spreadsheetml/2010/11/ac" url="/Users/arunkumar/Downloads/"/>
    </mc:Choice>
  </mc:AlternateContent>
  <xr:revisionPtr revIDLastSave="0" documentId="13_ncr:1_{2A6E7CD2-54D6-774E-8584-42C90BA75A09}" xr6:coauthVersionLast="47" xr6:coauthVersionMax="47" xr10:uidLastSave="{00000000-0000-0000-0000-000000000000}"/>
  <bookViews>
    <workbookView xWindow="0" yWindow="500" windowWidth="28800" windowHeight="16280" xr2:uid="{00000000-000D-0000-FFFF-FFFF00000000}"/>
  </bookViews>
  <sheets>
    <sheet name="Item" sheetId="1" r:id="rId1"/>
    <sheet name="Catalog" sheetId="2" r:id="rId2"/>
    <sheet name="Item Description" sheetId="3" r:id="rId3"/>
  </sheets>
  <definedNames>
    <definedName name="_xlnm._FilterDatabase" localSheetId="0" hidden="1">Item!$A$1:$P$163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G155" i="1"/>
  <c r="G146" i="1"/>
  <c r="G137" i="1"/>
  <c r="G128" i="1"/>
  <c r="G119" i="1"/>
  <c r="G110" i="1"/>
  <c r="G101" i="1"/>
  <c r="G92" i="1"/>
  <c r="G83" i="1"/>
  <c r="G74" i="1"/>
  <c r="G65" i="1"/>
  <c r="G56" i="1"/>
  <c r="G47" i="1"/>
  <c r="G38" i="1"/>
  <c r="G29" i="1"/>
  <c r="G11" i="1"/>
  <c r="G2" i="1"/>
  <c r="D155" i="1"/>
  <c r="D146" i="1"/>
  <c r="D137" i="1"/>
  <c r="D128" i="1"/>
  <c r="D119" i="1"/>
  <c r="D110" i="1"/>
  <c r="D101" i="1"/>
  <c r="D92" i="1"/>
  <c r="D83" i="1"/>
  <c r="D74" i="1"/>
  <c r="D65" i="1"/>
  <c r="D56" i="1"/>
  <c r="D47" i="1"/>
  <c r="D38" i="1"/>
  <c r="D29" i="1"/>
  <c r="D20" i="1"/>
  <c r="D11" i="1"/>
  <c r="D2" i="1"/>
  <c r="A110" i="1"/>
  <c r="A101" i="1"/>
  <c r="A38" i="1"/>
  <c r="A29" i="1"/>
  <c r="M155" i="1" a="1"/>
  <c r="M155" i="1" s="1"/>
  <c r="L155" i="1" s="1" a="1"/>
  <c r="L155" i="1" s="1"/>
  <c r="M146" i="1" a="1"/>
  <c r="M146" i="1" s="1"/>
  <c r="L146" i="1" s="1" a="1"/>
  <c r="L146" i="1" s="1"/>
  <c r="M137" i="1" a="1"/>
  <c r="M137" i="1" s="1"/>
  <c r="L137" i="1" s="1" a="1"/>
  <c r="L137" i="1" s="1"/>
  <c r="M128" i="1" a="1"/>
  <c r="M128" i="1" s="1"/>
  <c r="L128" i="1" s="1" a="1"/>
  <c r="L128" i="1" s="1"/>
  <c r="M119" i="1" a="1"/>
  <c r="M119" i="1" s="1"/>
  <c r="L119" i="1" s="1" a="1"/>
  <c r="L119" i="1" s="1"/>
  <c r="M110" i="1" a="1"/>
  <c r="M110" i="1" s="1"/>
  <c r="L110" i="1" s="1" a="1"/>
  <c r="L110" i="1" s="1"/>
  <c r="M101" i="1" a="1"/>
  <c r="M101" i="1" s="1"/>
  <c r="M92" i="1" a="1"/>
  <c r="M92" i="1" s="1"/>
  <c r="A92" i="1" s="1"/>
  <c r="M83" i="1" a="1"/>
  <c r="M83" i="1" s="1"/>
  <c r="L83" i="1" s="1" a="1"/>
  <c r="L83" i="1" s="1"/>
  <c r="M74" i="1" a="1"/>
  <c r="M74" i="1" s="1"/>
  <c r="L74" i="1" s="1" a="1"/>
  <c r="L74" i="1" s="1"/>
  <c r="M65" i="1" a="1"/>
  <c r="M65" i="1" s="1"/>
  <c r="L65" i="1" s="1" a="1"/>
  <c r="L65" i="1" s="1"/>
  <c r="M56" i="1" a="1"/>
  <c r="M56" i="1" s="1"/>
  <c r="L56" i="1" s="1" a="1"/>
  <c r="L56" i="1" s="1"/>
  <c r="M47" i="1" a="1"/>
  <c r="M47" i="1" s="1"/>
  <c r="L47" i="1" s="1" a="1"/>
  <c r="L47" i="1" s="1"/>
  <c r="M38" i="1" a="1"/>
  <c r="M38" i="1" s="1"/>
  <c r="L38" i="1" s="1" a="1"/>
  <c r="L38" i="1" s="1"/>
  <c r="M29" i="1" a="1"/>
  <c r="M29" i="1" s="1"/>
  <c r="M20" i="1" a="1"/>
  <c r="M20" i="1" s="1"/>
  <c r="A20" i="1" s="1"/>
  <c r="M11" i="1" a="1"/>
  <c r="M11" i="1" s="1"/>
  <c r="L11" i="1" s="1" a="1"/>
  <c r="L11" i="1" s="1"/>
  <c r="M2" i="1" a="1"/>
  <c r="M2" i="1" s="1"/>
  <c r="A2" i="1" s="1"/>
  <c r="M1" i="1" a="1"/>
  <c r="M1" i="1" s="1"/>
  <c r="A56" i="1" l="1"/>
  <c r="A128" i="1"/>
  <c r="A65" i="1"/>
  <c r="A137" i="1"/>
  <c r="A47" i="1"/>
  <c r="A11" i="1"/>
  <c r="A83" i="1"/>
  <c r="A155" i="1"/>
  <c r="A119" i="1"/>
  <c r="A74" i="1"/>
  <c r="A146" i="1"/>
  <c r="F20" i="1"/>
  <c r="F92" i="1"/>
  <c r="F29" i="1"/>
  <c r="F101" i="1"/>
  <c r="F38" i="1"/>
  <c r="F110" i="1"/>
  <c r="L29" i="1" a="1"/>
  <c r="L29" i="1" s="1"/>
  <c r="F47" i="1"/>
  <c r="F119" i="1"/>
  <c r="L20" i="1" a="1"/>
  <c r="L20" i="1" s="1"/>
  <c r="L92" i="1" a="1"/>
  <c r="L92" i="1" s="1"/>
  <c r="F56" i="1"/>
  <c r="F128" i="1"/>
  <c r="L101" i="1" a="1"/>
  <c r="L101" i="1" s="1"/>
  <c r="F65" i="1"/>
  <c r="F137" i="1"/>
  <c r="F2" i="1"/>
  <c r="F74" i="1"/>
  <c r="F146" i="1"/>
  <c r="F11" i="1"/>
  <c r="F83" i="1"/>
  <c r="F155" i="1"/>
  <c r="L2" i="1" a="1"/>
  <c r="L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<sst xmlns="http://schemas.openxmlformats.org/spreadsheetml/2006/main" count="477" uniqueCount="59">
  <si>
    <t>Item Code</t>
  </si>
  <si>
    <t>Item Group</t>
  </si>
  <si>
    <t>Default Unit of Measure</t>
  </si>
  <si>
    <t>Standard Selling Rate</t>
  </si>
  <si>
    <t>Attribute (Variant Attributes)</t>
  </si>
  <si>
    <t>Variant Of (Variant Attributes)</t>
  </si>
  <si>
    <t>Attribute Value (Variant Attributes)</t>
  </si>
  <si>
    <t>DTTHZ2N 2500/20</t>
  </si>
  <si>
    <t>DTTHZ2N</t>
  </si>
  <si>
    <t>PC</t>
  </si>
  <si>
    <t>POWER (kVA)</t>
  </si>
  <si>
    <t>HV (kV)</t>
  </si>
  <si>
    <t>LV (kV)</t>
  </si>
  <si>
    <t>IMP(%)</t>
  </si>
  <si>
    <t>VECTOR GROUP</t>
  </si>
  <si>
    <t>Dyn5</t>
  </si>
  <si>
    <t>LI (kV)</t>
  </si>
  <si>
    <t>P(0) (W)</t>
  </si>
  <si>
    <t>P(k)120°C (W)</t>
  </si>
  <si>
    <t>LWA (dB)</t>
  </si>
  <si>
    <t>SGB- Type</t>
  </si>
  <si>
    <t>Power in kVA</t>
  </si>
  <si>
    <t>HV in kV</t>
  </si>
  <si>
    <t>LV in V</t>
  </si>
  <si>
    <t>imp in %</t>
  </si>
  <si>
    <t>Vector group</t>
  </si>
  <si>
    <t>LI in kV</t>
  </si>
  <si>
    <t>P(0) in W</t>
  </si>
  <si>
    <t>P(k)120°C in W</t>
  </si>
  <si>
    <t>LWA in dB</t>
  </si>
  <si>
    <t>Price</t>
  </si>
  <si>
    <t>DTTHZ2N 250/15</t>
  </si>
  <si>
    <t>DTTHZ2N 400/15</t>
  </si>
  <si>
    <t>DTTHZ2N 630/15</t>
  </si>
  <si>
    <t>DTTHZ2N 800/15</t>
  </si>
  <si>
    <t>DTTHZ2N 1000/15</t>
  </si>
  <si>
    <t>DTTHZ2N 1250/15</t>
  </si>
  <si>
    <t>DTTHZ2N 1600/15</t>
  </si>
  <si>
    <t>DTTHZ2N 2000/15</t>
  </si>
  <si>
    <t>DTTHZ2N 2500/15</t>
  </si>
  <si>
    <t>DTTHZ2N 250/20</t>
  </si>
  <si>
    <t>DTTHZ2N 400/20</t>
  </si>
  <si>
    <t>DTTHZ2N 630/20</t>
  </si>
  <si>
    <t>DTTHZ2N 800/20</t>
  </si>
  <si>
    <t>DTTHZ2N 1000/20</t>
  </si>
  <si>
    <t>DTTHZ2N 1250/20</t>
  </si>
  <si>
    <t>DTTHZ2N 1600/20</t>
  </si>
  <si>
    <t>DTTHZ2N 2000/20</t>
  </si>
  <si>
    <t>Description</t>
  </si>
  <si>
    <t>Default Price List (Item Defaults)</t>
  </si>
  <si>
    <t>Company (Item Defaults)</t>
  </si>
  <si>
    <t>SGB Czech Trafo s.r.o.</t>
  </si>
  <si>
    <t>Variant Of</t>
  </si>
  <si>
    <t>Variant Based On</t>
  </si>
  <si>
    <t>Item Attribute</t>
  </si>
  <si>
    <t>Catalog(Price List)</t>
  </si>
  <si>
    <t>Polland Selling</t>
  </si>
  <si>
    <t>Item Description</t>
  </si>
  <si>
    <t>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</si>
</sst>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[$€-1];[Red]\-#,##0\ [$€-1]"/>
  </numFmts>
  <fonts count="8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2"/>
      <color rgb="FF9C57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28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164" fontId="7" fillId="5" borderId="7" xfId="0" applyNumberFormat="1" applyFont="1" applyFill="1" applyBorder="1" applyAlignment="1">
      <alignment horizontal="center" vertical="center"/>
    </xf>
    <xf numFmtId="0" fontId="5" fillId="6" borderId="8" xfId="1" applyFont="1" applyFill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64" fontId="7" fillId="5" borderId="11" xfId="0" applyNumberFormat="1" applyFont="1" applyFill="1" applyBorder="1" applyAlignment="1">
      <alignment horizontal="center" vertical="center"/>
    </xf>
    <xf numFmtId="0" fontId="5" fillId="4" borderId="8" xfId="1" applyFont="1" applyFill="1" applyBorder="1" applyAlignment="1">
      <alignment horizontal="left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5" fillId="4" borderId="12" xfId="1" applyFont="1" applyFill="1" applyBorder="1" applyAlignment="1">
      <alignment horizontal="left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164" fontId="7" fillId="5" borderId="15" xfId="0" applyNumberFormat="1" applyFont="1" applyFill="1" applyBorder="1" applyAlignment="1">
      <alignment horizontal="center" vertical="center"/>
    </xf>
    <xf numFmtId="2" fontId="0" fillId="0" borderId="0" xfId="0" applyNumberFormat="1"/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0" fillId="0" borderId="16" xfId="0" applyBorder="1"/>
    <xf numFmtId="0" fontId="0" fillId="0" borderId="13" xfId="0" applyBorder="1"/>
    <xf numFmtId="0" fontId="0" fillId="0" borderId="0" xfId="0" applyAlignment="1">
      <alignment wrapText="1"/>
    </xf>
    <xf numFmtId="2" fontId="0" fillId="0" borderId="0" xfId="0" applyNumberFormat="1" applyAlignment="1">
      <alignment wrapText="1"/>
    </xf>
  </cellXfs>
  <cellStyles count="2">
    <cellStyle name="Neutral" xfId="1" builtinId="2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V163"/>
  <sheetViews>
    <sheetView tabSelected="1" topLeftCell="C11" workbookViewId="0">
      <selection activeCell="F11" sqref="F11"/>
    </sheetView>
  </sheetViews>
  <sheetFormatPr baseColWidth="10" defaultColWidth="8.83203125" defaultRowHeight="15" x14ac:dyDescent="0.2"/>
  <cols>
    <col min="1" max="1" width="41.1640625" customWidth="1"/>
    <col min="2" max="2" width="9.83203125" bestFit="1" customWidth="1"/>
    <col min="3" max="3" width="21.5" bestFit="1" customWidth="1"/>
    <col min="4" max="4" width="28" customWidth="1"/>
    <col min="5" max="5" width="22.33203125" bestFit="1" customWidth="1"/>
    <col min="6" max="6" width="17.1640625" bestFit="1" customWidth="1"/>
    <col min="7" max="7" width="63.33203125" style="26" bestFit="1" customWidth="1"/>
    <col min="8" max="8" width="11.1640625" bestFit="1" customWidth="1"/>
    <col min="9" max="9" width="16.33203125" bestFit="1" customWidth="1"/>
    <col min="10" max="10" width="23.33203125" bestFit="1" customWidth="1"/>
    <col min="11" max="11" width="26.33203125" bestFit="1" customWidth="1"/>
    <col min="12" max="12" width="28" bestFit="1" customWidth="1"/>
    <col min="13" max="13" width="28.1640625" bestFit="1" customWidth="1"/>
    <col min="14" max="14" width="22.83203125" customWidth="1"/>
    <col min="15" max="15" width="17.6640625" customWidth="1"/>
    <col min="16" max="16" width="16.33203125" customWidth="1"/>
    <col min="19" max="20" width="17.1640625" customWidth="1"/>
    <col min="21" max="21" width="15.6640625" customWidth="1"/>
    <col min="22" max="22" width="14.83203125" customWidth="1"/>
  </cols>
  <sheetData>
    <row r="1" spans="1:22" s="1" customFormat="1" ht="41" thickBot="1" x14ac:dyDescent="0.25">
      <c r="A1" t="s">
        <v>0</v>
      </c>
      <c r="B1" t="s">
        <v>1</v>
      </c>
      <c r="C1" t="s">
        <v>2</v>
      </c>
      <c r="D1" t="s">
        <v>49</v>
      </c>
      <c r="E1" t="s">
        <v>50</v>
      </c>
      <c r="F1" t="s">
        <v>3</v>
      </c>
      <c r="G1" s="26" t="s">
        <v>48</v>
      </c>
      <c r="H1" t="s">
        <v>52</v>
      </c>
      <c r="I1" t="s">
        <v>53</v>
      </c>
      <c r="J1" t="s">
        <v>4</v>
      </c>
      <c r="K1" t="s">
        <v>5</v>
      </c>
      <c r="L1" t="s">
        <v>6</v>
      </c>
      <c r="M1" t="str" cm="1">
        <f t="array" ref="M1:U1">(Catalog!B2:J2)</f>
        <v>Power in kVA</v>
      </c>
      <c r="N1" s="3" t="str">
        <v>HV in kV</v>
      </c>
      <c r="O1" s="4" t="str">
        <v>LV in V</v>
      </c>
      <c r="P1" s="4" t="str">
        <v>imp in %</v>
      </c>
      <c r="Q1" s="4" t="str">
        <v>Vector group</v>
      </c>
      <c r="R1" s="4" t="str">
        <v>LI in kV</v>
      </c>
      <c r="S1" s="4" t="str">
        <v>P(0) in W</v>
      </c>
      <c r="T1" s="4" t="str">
        <v>P(k)120°C in W</v>
      </c>
      <c r="U1" s="4" t="str">
        <v>LWA in dB</v>
      </c>
    </row>
    <row r="2" spans="1:22" ht="145" thickBot="1" x14ac:dyDescent="0.25">
      <c r="A2" t="str">
        <f>_xlfn.TEXTJOIN("/",TRUE,(_xlfn.TEXTJOIN(" ",TRUE,B2,M2)), (_xlfn.TEXTJOIN("/",TRUE,N2,P2,R2)))</f>
        <v>DTTHZ2N 250/15.75/6/75</v>
      </c>
      <c r="B2" t="s">
        <v>8</v>
      </c>
      <c r="C2" t="s">
        <v>9</v>
      </c>
      <c r="D2" t="str">
        <f>Catalog!B1</f>
        <v>Polland Selling</v>
      </c>
      <c r="E2" t="s">
        <v>51</v>
      </c>
      <c r="F2" s="21">
        <f>V2</f>
        <v>7188.9999999999991</v>
      </c>
      <c r="G2" s="27" t="str">
        <f>_xlfn.CONCAT(_xlfn.TEXTJOIN(", ",TRUE, _xlfn.TEXTJOIN("",TRUE,"&lt;b&gt;",M2,"[kVA]"),_xlfn.TEXTJOIN("",TRUE,"HV ",N2,"[kV]"), _xlfn.TEXTJOIN("",TRUE,"LV ",O2,"[V]"), _xlfn.TEXTJOIN("",TRUE,"uK ",P2,"[%]"),_xlfn.TEXTJOIN("",TRUE," P(0) ",S2,"[W]"), _xlfn.TEXTJOIN("",TRUE,"P(k) ",T2,"[W]&lt;/b&gt;"),),'Item Description'!$A$2)</f>
        <v>&lt;b&gt;250[kVA], HV 15.75[kV], LV 420[V], uK 6[%],  P(0) 468[W], P(k) 3400[W]&lt;/b&gt;&lt;p&gt;&lt;br&gt;&lt;/p&gt;&lt;p&gt;This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2" t="s">
        <v>8</v>
      </c>
      <c r="I2" t="s">
        <v>54</v>
      </c>
      <c r="J2" t="s">
        <v>10</v>
      </c>
      <c r="K2" t="s">
        <v>8</v>
      </c>
      <c r="L2" cm="1">
        <f t="array" ref="L2:L10">TRANSPOSE(M2:U2)</f>
        <v>250</v>
      </c>
      <c r="M2" s="7" cm="1">
        <f t="array" ref="M2:V2">(Catalog!B3:K3)</f>
        <v>250</v>
      </c>
      <c r="N2" s="8">
        <v>15.75</v>
      </c>
      <c r="O2" s="8">
        <v>420</v>
      </c>
      <c r="P2" s="8">
        <v>6</v>
      </c>
      <c r="Q2" s="8" t="str">
        <v>Dyn5</v>
      </c>
      <c r="R2" s="8">
        <v>75</v>
      </c>
      <c r="S2" s="8">
        <v>468</v>
      </c>
      <c r="T2" s="8">
        <v>3400</v>
      </c>
      <c r="U2" s="8">
        <v>56</v>
      </c>
      <c r="V2" s="9">
        <v>7188.9999999999991</v>
      </c>
    </row>
    <row r="3" spans="1:22" ht="16" hidden="1" thickBot="1" x14ac:dyDescent="0.25">
      <c r="J3" t="s">
        <v>11</v>
      </c>
      <c r="K3" t="s">
        <v>8</v>
      </c>
      <c r="L3">
        <v>15.75</v>
      </c>
      <c r="M3">
        <v>0</v>
      </c>
      <c r="N3">
        <v>0</v>
      </c>
      <c r="O3">
        <v>0</v>
      </c>
      <c r="P3">
        <v>0</v>
      </c>
    </row>
    <row r="4" spans="1:22" ht="16" hidden="1" thickBot="1" x14ac:dyDescent="0.25">
      <c r="J4" t="s">
        <v>12</v>
      </c>
      <c r="K4" t="s">
        <v>8</v>
      </c>
      <c r="L4">
        <v>420</v>
      </c>
      <c r="M4">
        <v>0</v>
      </c>
      <c r="N4">
        <v>0</v>
      </c>
      <c r="O4">
        <v>0</v>
      </c>
      <c r="P4">
        <v>0</v>
      </c>
    </row>
    <row r="5" spans="1:22" ht="16" hidden="1" thickBot="1" x14ac:dyDescent="0.25">
      <c r="J5" t="s">
        <v>13</v>
      </c>
      <c r="K5" t="s">
        <v>8</v>
      </c>
      <c r="L5">
        <v>6</v>
      </c>
      <c r="M5">
        <v>0</v>
      </c>
      <c r="N5">
        <v>0</v>
      </c>
      <c r="O5">
        <v>0</v>
      </c>
      <c r="P5">
        <v>0</v>
      </c>
    </row>
    <row r="6" spans="1:22" ht="16" hidden="1" thickBot="1" x14ac:dyDescent="0.25">
      <c r="J6" t="s">
        <v>14</v>
      </c>
      <c r="K6" t="s">
        <v>8</v>
      </c>
      <c r="L6" t="str">
        <v>Dyn5</v>
      </c>
      <c r="M6">
        <v>0</v>
      </c>
      <c r="N6">
        <v>0</v>
      </c>
      <c r="O6">
        <v>0</v>
      </c>
      <c r="P6">
        <v>0</v>
      </c>
    </row>
    <row r="7" spans="1:22" ht="16" hidden="1" thickBot="1" x14ac:dyDescent="0.25">
      <c r="J7" t="s">
        <v>16</v>
      </c>
      <c r="K7" t="s">
        <v>8</v>
      </c>
      <c r="L7">
        <v>75</v>
      </c>
      <c r="M7">
        <v>0</v>
      </c>
      <c r="N7">
        <v>0</v>
      </c>
      <c r="O7">
        <v>0</v>
      </c>
      <c r="P7">
        <v>0</v>
      </c>
    </row>
    <row r="8" spans="1:22" ht="16" hidden="1" thickBot="1" x14ac:dyDescent="0.25">
      <c r="J8" t="s">
        <v>17</v>
      </c>
      <c r="K8" t="s">
        <v>8</v>
      </c>
      <c r="L8">
        <v>468</v>
      </c>
      <c r="M8">
        <v>0</v>
      </c>
      <c r="N8">
        <v>0</v>
      </c>
      <c r="O8">
        <v>0</v>
      </c>
      <c r="P8">
        <v>0</v>
      </c>
    </row>
    <row r="9" spans="1:22" ht="16" hidden="1" thickBot="1" x14ac:dyDescent="0.25">
      <c r="J9" t="s">
        <v>18</v>
      </c>
      <c r="K9" t="s">
        <v>8</v>
      </c>
      <c r="L9">
        <v>3400</v>
      </c>
      <c r="M9">
        <v>0</v>
      </c>
      <c r="N9">
        <v>0</v>
      </c>
      <c r="O9">
        <v>0</v>
      </c>
      <c r="P9">
        <v>0</v>
      </c>
    </row>
    <row r="10" spans="1:22" ht="16" hidden="1" thickBot="1" x14ac:dyDescent="0.25">
      <c r="J10" t="s">
        <v>19</v>
      </c>
      <c r="K10" t="s">
        <v>8</v>
      </c>
      <c r="L10">
        <v>56</v>
      </c>
      <c r="M10">
        <v>0</v>
      </c>
      <c r="N10">
        <v>0</v>
      </c>
      <c r="O10">
        <v>0</v>
      </c>
      <c r="P10">
        <v>0</v>
      </c>
    </row>
    <row r="11" spans="1:22" ht="145" thickBot="1" x14ac:dyDescent="0.25">
      <c r="A11" t="str">
        <f>_xlfn.TEXTJOIN("/",TRUE,(_xlfn.TEXTJOIN(" ",TRUE,B11,M11)), (_xlfn.TEXTJOIN("/",TRUE,N11,P11,R11)))</f>
        <v>DTTHZ2N 400/15.75/6/75</v>
      </c>
      <c r="B11" t="s">
        <v>8</v>
      </c>
      <c r="C11" t="s">
        <v>9</v>
      </c>
      <c r="D11" t="str">
        <f>Catalog!B1</f>
        <v>Polland Selling</v>
      </c>
      <c r="E11" t="s">
        <v>51</v>
      </c>
      <c r="F11" s="21">
        <f>V11</f>
        <v>7944.9999999999991</v>
      </c>
      <c r="G11" s="27" t="str">
        <f>_xlfn.CONCAT(_xlfn.TEXTJOIN(", ",TRUE, _xlfn.TEXTJOIN("",TRUE,"&lt;b&gt;",M11," [kVA]"),_xlfn.TEXTJOIN("",TRUE,"HV ",N11," [kV]"), _xlfn.TEXTJOIN("",TRUE,"LV ",O11," [V]"), _xlfn.TEXTJOIN("",TRUE,"uK ",P11," [%]"),_xlfn.TEXTJOIN("",TRUE," P(0) ",S11," [W]"), _xlfn.TEXTJOIN("",TRUE,"P(k) ",T11," [W]&lt;/b&gt;"),),'Item Description'!$A$2)</f>
        <v>&lt;b&gt;400 [kVA], HV 15.75 [kV], LV 420 [V], uK 6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1" t="s">
        <v>8</v>
      </c>
      <c r="I11" t="s">
        <v>54</v>
      </c>
      <c r="J11" t="s">
        <v>10</v>
      </c>
      <c r="K11" t="s">
        <v>8</v>
      </c>
      <c r="L11" cm="1">
        <f t="array" ref="L11:L19">TRANSPOSE(M11:U11)</f>
        <v>400</v>
      </c>
      <c r="M11" s="7" cm="1">
        <f t="array" ref="M11:V11">(Catalog!B4:K4)</f>
        <v>400</v>
      </c>
      <c r="N11" s="12">
        <v>15.75</v>
      </c>
      <c r="O11" s="12">
        <v>420</v>
      </c>
      <c r="P11" s="12">
        <v>6</v>
      </c>
      <c r="Q11" s="12" t="str">
        <v>Dyn5</v>
      </c>
      <c r="R11" s="12">
        <v>75</v>
      </c>
      <c r="S11" s="12">
        <v>675</v>
      </c>
      <c r="T11" s="12">
        <v>4500</v>
      </c>
      <c r="U11" s="12">
        <v>59</v>
      </c>
      <c r="V11" s="9">
        <v>7944.9999999999991</v>
      </c>
    </row>
    <row r="12" spans="1:22" ht="22" hidden="1" thickBot="1" x14ac:dyDescent="0.25">
      <c r="J12" t="s">
        <v>11</v>
      </c>
      <c r="K12" t="s">
        <v>8</v>
      </c>
      <c r="L12">
        <v>15.75</v>
      </c>
      <c r="M12">
        <v>0</v>
      </c>
      <c r="N12">
        <v>0</v>
      </c>
      <c r="O12">
        <v>0</v>
      </c>
      <c r="P12">
        <v>0</v>
      </c>
      <c r="V12" s="9"/>
    </row>
    <row r="13" spans="1:22" ht="22" hidden="1" thickBot="1" x14ac:dyDescent="0.25">
      <c r="J13" t="s">
        <v>12</v>
      </c>
      <c r="K13" t="s">
        <v>8</v>
      </c>
      <c r="L13">
        <v>420</v>
      </c>
      <c r="M13">
        <v>0</v>
      </c>
      <c r="N13">
        <v>0</v>
      </c>
      <c r="O13">
        <v>0</v>
      </c>
      <c r="P13">
        <v>0</v>
      </c>
      <c r="V13" s="9"/>
    </row>
    <row r="14" spans="1:22" ht="22" hidden="1" thickBot="1" x14ac:dyDescent="0.25">
      <c r="J14" t="s">
        <v>13</v>
      </c>
      <c r="K14" t="s">
        <v>8</v>
      </c>
      <c r="L14">
        <v>6</v>
      </c>
      <c r="M14">
        <v>0</v>
      </c>
      <c r="N14">
        <v>0</v>
      </c>
      <c r="O14">
        <v>0</v>
      </c>
      <c r="P14">
        <v>0</v>
      </c>
      <c r="V14" s="9"/>
    </row>
    <row r="15" spans="1:22" ht="22" hidden="1" thickBot="1" x14ac:dyDescent="0.25">
      <c r="J15" t="s">
        <v>14</v>
      </c>
      <c r="K15" t="s">
        <v>8</v>
      </c>
      <c r="L15" t="str">
        <v>Dyn5</v>
      </c>
      <c r="M15">
        <v>0</v>
      </c>
      <c r="N15">
        <v>0</v>
      </c>
      <c r="O15">
        <v>0</v>
      </c>
      <c r="P15">
        <v>0</v>
      </c>
      <c r="V15" s="9"/>
    </row>
    <row r="16" spans="1:22" ht="22" hidden="1" thickBot="1" x14ac:dyDescent="0.25">
      <c r="J16" t="s">
        <v>16</v>
      </c>
      <c r="K16" t="s">
        <v>8</v>
      </c>
      <c r="L16">
        <v>75</v>
      </c>
      <c r="M16">
        <v>0</v>
      </c>
      <c r="N16">
        <v>0</v>
      </c>
      <c r="O16">
        <v>0</v>
      </c>
      <c r="P16">
        <v>0</v>
      </c>
      <c r="V16" s="9"/>
    </row>
    <row r="17" spans="1:22" ht="22" hidden="1" thickBot="1" x14ac:dyDescent="0.25">
      <c r="J17" t="s">
        <v>17</v>
      </c>
      <c r="K17" t="s">
        <v>8</v>
      </c>
      <c r="L17">
        <v>675</v>
      </c>
      <c r="M17">
        <v>0</v>
      </c>
      <c r="N17">
        <v>0</v>
      </c>
      <c r="O17">
        <v>0</v>
      </c>
      <c r="P17">
        <v>0</v>
      </c>
      <c r="V17" s="9"/>
    </row>
    <row r="18" spans="1:22" ht="22" hidden="1" thickBot="1" x14ac:dyDescent="0.25">
      <c r="J18" t="s">
        <v>18</v>
      </c>
      <c r="K18" t="s">
        <v>8</v>
      </c>
      <c r="L18">
        <v>4500</v>
      </c>
      <c r="M18">
        <v>0</v>
      </c>
      <c r="N18">
        <v>0</v>
      </c>
      <c r="O18">
        <v>0</v>
      </c>
      <c r="P18">
        <v>0</v>
      </c>
      <c r="V18" s="9"/>
    </row>
    <row r="19" spans="1:22" ht="22" hidden="1" thickBot="1" x14ac:dyDescent="0.25">
      <c r="J19" t="s">
        <v>19</v>
      </c>
      <c r="K19" t="s">
        <v>8</v>
      </c>
      <c r="L19">
        <v>59</v>
      </c>
      <c r="M19">
        <v>0</v>
      </c>
      <c r="N19">
        <v>0</v>
      </c>
      <c r="O19">
        <v>0</v>
      </c>
      <c r="P19">
        <v>0</v>
      </c>
      <c r="V19" s="9"/>
    </row>
    <row r="20" spans="1:22" ht="145" thickBot="1" x14ac:dyDescent="0.25">
      <c r="A20" t="str">
        <f>_xlfn.TEXTJOIN("/",TRUE,(_xlfn.TEXTJOIN(" ",TRUE,B20,M20)), (_xlfn.TEXTJOIN("/",TRUE,N20,P20,R20)))</f>
        <v>DTTHZ2N 630/15.75/6/75</v>
      </c>
      <c r="B20" t="s">
        <v>8</v>
      </c>
      <c r="C20" t="s">
        <v>9</v>
      </c>
      <c r="D20" t="str">
        <f>Catalog!B1</f>
        <v>Polland Selling</v>
      </c>
      <c r="E20" t="s">
        <v>51</v>
      </c>
      <c r="F20" s="21">
        <f>V20</f>
        <v>9303</v>
      </c>
      <c r="G20" s="27" t="str">
        <f>_xlfn.CONCAT(_xlfn.TEXTJOIN(", ",TRUE, _xlfn.TEXTJOIN("",TRUE,"&lt;b&gt;",M20," [kVA]"),_xlfn.TEXTJOIN("",TRUE,"HV ",N20," [kV]"), _xlfn.TEXTJOIN("",TRUE,"LV ",O20," [V]"), _xlfn.TEXTJOIN("",TRUE,"uK ",P20," [%]"),_xlfn.TEXTJOIN("",TRUE," P(0) ",S20," [W]"), _xlfn.TEXTJOIN("",TRUE,"P(k) ",T20," [W]&lt;/b&gt;"),),'Item Description'!$A$2)</f>
        <v>&lt;b&gt;630 [kVA], HV 15.75 [kV], LV 420 [V], uK 6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20" t="s">
        <v>8</v>
      </c>
      <c r="I20" t="s">
        <v>54</v>
      </c>
      <c r="J20" t="s">
        <v>10</v>
      </c>
      <c r="K20" t="s">
        <v>8</v>
      </c>
      <c r="L20" cm="1">
        <f t="array" ref="L20:L28">TRANSPOSE(M20:U20)</f>
        <v>630</v>
      </c>
      <c r="M20" s="7" cm="1">
        <f t="array" ref="M20:V20">(Catalog!B5:K5)</f>
        <v>630</v>
      </c>
      <c r="N20" s="16">
        <v>15.75</v>
      </c>
      <c r="O20" s="16">
        <v>420</v>
      </c>
      <c r="P20" s="16">
        <v>6</v>
      </c>
      <c r="Q20" s="16" t="str">
        <v>Dyn5</v>
      </c>
      <c r="R20" s="16">
        <v>75</v>
      </c>
      <c r="S20" s="16">
        <v>990</v>
      </c>
      <c r="T20" s="16">
        <v>7100</v>
      </c>
      <c r="U20" s="16">
        <v>61</v>
      </c>
      <c r="V20" s="9">
        <v>9303</v>
      </c>
    </row>
    <row r="21" spans="1:22" ht="22" hidden="1" thickBot="1" x14ac:dyDescent="0.25">
      <c r="J21" t="s">
        <v>11</v>
      </c>
      <c r="K21" t="s">
        <v>8</v>
      </c>
      <c r="L21">
        <v>15.75</v>
      </c>
      <c r="M21">
        <v>0</v>
      </c>
      <c r="N21">
        <v>0</v>
      </c>
      <c r="O21">
        <v>0</v>
      </c>
      <c r="P21">
        <v>0</v>
      </c>
      <c r="V21" s="9"/>
    </row>
    <row r="22" spans="1:22" ht="22" hidden="1" thickBot="1" x14ac:dyDescent="0.25">
      <c r="J22" t="s">
        <v>12</v>
      </c>
      <c r="K22" t="s">
        <v>8</v>
      </c>
      <c r="L22">
        <v>420</v>
      </c>
      <c r="M22">
        <v>0</v>
      </c>
      <c r="N22">
        <v>0</v>
      </c>
      <c r="O22">
        <v>0</v>
      </c>
      <c r="P22">
        <v>0</v>
      </c>
      <c r="V22" s="9"/>
    </row>
    <row r="23" spans="1:22" ht="22" hidden="1" thickBot="1" x14ac:dyDescent="0.25">
      <c r="J23" t="s">
        <v>13</v>
      </c>
      <c r="K23" t="s">
        <v>8</v>
      </c>
      <c r="L23">
        <v>6</v>
      </c>
      <c r="M23">
        <v>0</v>
      </c>
      <c r="N23">
        <v>0</v>
      </c>
      <c r="O23">
        <v>0</v>
      </c>
      <c r="P23">
        <v>0</v>
      </c>
      <c r="V23" s="9"/>
    </row>
    <row r="24" spans="1:22" ht="22" hidden="1" thickBot="1" x14ac:dyDescent="0.25">
      <c r="J24" t="s">
        <v>14</v>
      </c>
      <c r="K24" t="s">
        <v>8</v>
      </c>
      <c r="L24" t="str">
        <v>Dyn5</v>
      </c>
      <c r="M24">
        <v>0</v>
      </c>
      <c r="N24">
        <v>0</v>
      </c>
      <c r="O24">
        <v>0</v>
      </c>
      <c r="P24">
        <v>0</v>
      </c>
      <c r="V24" s="9"/>
    </row>
    <row r="25" spans="1:22" ht="22" hidden="1" thickBot="1" x14ac:dyDescent="0.25">
      <c r="J25" t="s">
        <v>16</v>
      </c>
      <c r="K25" t="s">
        <v>8</v>
      </c>
      <c r="L25">
        <v>75</v>
      </c>
      <c r="M25">
        <v>0</v>
      </c>
      <c r="N25">
        <v>0</v>
      </c>
      <c r="O25">
        <v>0</v>
      </c>
      <c r="P25">
        <v>0</v>
      </c>
      <c r="V25" s="9"/>
    </row>
    <row r="26" spans="1:22" ht="22" hidden="1" thickBot="1" x14ac:dyDescent="0.25">
      <c r="J26" t="s">
        <v>17</v>
      </c>
      <c r="K26" t="s">
        <v>8</v>
      </c>
      <c r="L26">
        <v>990</v>
      </c>
      <c r="M26">
        <v>0</v>
      </c>
      <c r="N26">
        <v>0</v>
      </c>
      <c r="O26">
        <v>0</v>
      </c>
      <c r="P26">
        <v>0</v>
      </c>
      <c r="V26" s="9"/>
    </row>
    <row r="27" spans="1:22" ht="22" hidden="1" thickBot="1" x14ac:dyDescent="0.25">
      <c r="J27" t="s">
        <v>18</v>
      </c>
      <c r="K27" t="s">
        <v>8</v>
      </c>
      <c r="L27">
        <v>7100</v>
      </c>
      <c r="M27">
        <v>0</v>
      </c>
      <c r="N27">
        <v>0</v>
      </c>
      <c r="O27">
        <v>0</v>
      </c>
      <c r="P27">
        <v>0</v>
      </c>
      <c r="V27" s="9"/>
    </row>
    <row r="28" spans="1:22" ht="22" hidden="1" thickBot="1" x14ac:dyDescent="0.25">
      <c r="J28" t="s">
        <v>19</v>
      </c>
      <c r="K28" t="s">
        <v>8</v>
      </c>
      <c r="L28">
        <v>61</v>
      </c>
      <c r="M28">
        <v>0</v>
      </c>
      <c r="N28">
        <v>0</v>
      </c>
      <c r="O28">
        <v>0</v>
      </c>
      <c r="P28">
        <v>0</v>
      </c>
      <c r="V28" s="9"/>
    </row>
    <row r="29" spans="1:22" ht="145" thickBot="1" x14ac:dyDescent="0.25">
      <c r="A29" t="str">
        <f>_xlfn.TEXTJOIN("/",TRUE,(_xlfn.TEXTJOIN(" ",TRUE,B29,M29)), (_xlfn.TEXTJOIN("/",TRUE,N29,P29,R29)))</f>
        <v>DTTHZ2N 800/15.75/6/75</v>
      </c>
      <c r="B29" t="s">
        <v>8</v>
      </c>
      <c r="C29" t="s">
        <v>9</v>
      </c>
      <c r="D29" t="str">
        <f>Catalog!B1</f>
        <v>Polland Selling</v>
      </c>
      <c r="E29" t="s">
        <v>51</v>
      </c>
      <c r="F29" s="21">
        <f>V29</f>
        <v>11067</v>
      </c>
      <c r="G29" s="27" t="str">
        <f>_xlfn.CONCAT(_xlfn.TEXTJOIN(", ",TRUE, _xlfn.TEXTJOIN("",TRUE,"&lt;b&gt;",M29," [kVA]"),_xlfn.TEXTJOIN("",TRUE,"HV ",N29," [kV]"), _xlfn.TEXTJOIN("",TRUE,"LV ",O29," [V]"), _xlfn.TEXTJOIN("",TRUE,"uK ",P29," [%]"),_xlfn.TEXTJOIN("",TRUE," P(0) ",S29," [W]"), _xlfn.TEXTJOIN("",TRUE,"P(k) ",T29," [W]&lt;/b&gt;"),),'Item Description'!$A$2)</f>
        <v>&lt;b&gt;800 [kVA], HV 15.75 [kV], LV 420 [V], uK 6 [%],  P(0) 1170 [W], P(k) 8000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29" t="s">
        <v>8</v>
      </c>
      <c r="I29" t="s">
        <v>54</v>
      </c>
      <c r="J29" t="s">
        <v>10</v>
      </c>
      <c r="K29" t="s">
        <v>8</v>
      </c>
      <c r="L29" cm="1">
        <f t="array" ref="L29:L37">TRANSPOSE(M29:U29)</f>
        <v>800</v>
      </c>
      <c r="M29" s="7" cm="1">
        <f t="array" ref="M29:V29">(Catalog!B6:K6)</f>
        <v>800</v>
      </c>
      <c r="N29" s="8">
        <v>15.75</v>
      </c>
      <c r="O29" s="8">
        <v>420</v>
      </c>
      <c r="P29" s="8">
        <v>6</v>
      </c>
      <c r="Q29" s="8" t="str">
        <v>Dyn5</v>
      </c>
      <c r="R29" s="8">
        <v>75</v>
      </c>
      <c r="S29" s="8">
        <v>1170</v>
      </c>
      <c r="T29" s="8">
        <v>8000</v>
      </c>
      <c r="U29" s="8">
        <v>63</v>
      </c>
      <c r="V29" s="9">
        <v>11067</v>
      </c>
    </row>
    <row r="30" spans="1:22" ht="22" hidden="1" thickBot="1" x14ac:dyDescent="0.25">
      <c r="J30" t="s">
        <v>11</v>
      </c>
      <c r="K30" t="s">
        <v>8</v>
      </c>
      <c r="L30">
        <v>15.75</v>
      </c>
      <c r="M30">
        <v>0</v>
      </c>
      <c r="N30" s="12">
        <v>0</v>
      </c>
      <c r="O30" s="12">
        <v>0</v>
      </c>
      <c r="P30" s="12">
        <v>0</v>
      </c>
      <c r="Q30" s="12"/>
      <c r="R30" s="12"/>
      <c r="S30" s="12"/>
      <c r="T30" s="12"/>
      <c r="U30" s="12"/>
      <c r="V30" s="9"/>
    </row>
    <row r="31" spans="1:22" ht="22" hidden="1" thickBot="1" x14ac:dyDescent="0.25">
      <c r="J31" t="s">
        <v>12</v>
      </c>
      <c r="K31" t="s">
        <v>8</v>
      </c>
      <c r="L31">
        <v>420</v>
      </c>
      <c r="M31">
        <v>0</v>
      </c>
      <c r="N31" s="8">
        <v>0</v>
      </c>
      <c r="O31" s="8">
        <v>0</v>
      </c>
      <c r="P31" s="8">
        <v>0</v>
      </c>
      <c r="Q31" s="8"/>
      <c r="R31" s="8"/>
      <c r="S31" s="8"/>
      <c r="T31" s="8"/>
      <c r="U31" s="8"/>
      <c r="V31" s="9"/>
    </row>
    <row r="32" spans="1:22" ht="22" hidden="1" thickBot="1" x14ac:dyDescent="0.25">
      <c r="J32" t="s">
        <v>13</v>
      </c>
      <c r="K32" t="s">
        <v>8</v>
      </c>
      <c r="L32">
        <v>6</v>
      </c>
      <c r="M32">
        <v>0</v>
      </c>
      <c r="N32" s="12">
        <v>0</v>
      </c>
      <c r="O32" s="12">
        <v>0</v>
      </c>
      <c r="P32" s="12">
        <v>0</v>
      </c>
      <c r="Q32" s="12"/>
      <c r="R32" s="12"/>
      <c r="S32" s="12"/>
      <c r="T32" s="12"/>
      <c r="U32" s="12"/>
      <c r="V32" s="9"/>
    </row>
    <row r="33" spans="1:22" ht="22" hidden="1" thickBot="1" x14ac:dyDescent="0.25">
      <c r="J33" t="s">
        <v>14</v>
      </c>
      <c r="K33" t="s">
        <v>8</v>
      </c>
      <c r="L33" t="str">
        <v>Dyn5</v>
      </c>
      <c r="M33">
        <v>0</v>
      </c>
      <c r="N33" s="8">
        <v>0</v>
      </c>
      <c r="O33" s="8">
        <v>0</v>
      </c>
      <c r="P33" s="8">
        <v>0</v>
      </c>
      <c r="Q33" s="8"/>
      <c r="R33" s="8"/>
      <c r="S33" s="8"/>
      <c r="T33" s="8"/>
      <c r="U33" s="8"/>
      <c r="V33" s="9"/>
    </row>
    <row r="34" spans="1:22" ht="22" hidden="1" thickBot="1" x14ac:dyDescent="0.25">
      <c r="J34" t="s">
        <v>16</v>
      </c>
      <c r="K34" t="s">
        <v>8</v>
      </c>
      <c r="L34">
        <v>75</v>
      </c>
      <c r="M34">
        <v>0</v>
      </c>
      <c r="N34" s="12">
        <v>0</v>
      </c>
      <c r="O34" s="12">
        <v>0</v>
      </c>
      <c r="P34" s="12">
        <v>0</v>
      </c>
      <c r="Q34" s="12"/>
      <c r="R34" s="12"/>
      <c r="S34" s="12"/>
      <c r="T34" s="12"/>
      <c r="U34" s="12"/>
      <c r="V34" s="9"/>
    </row>
    <row r="35" spans="1:22" ht="22" hidden="1" thickBot="1" x14ac:dyDescent="0.25">
      <c r="J35" t="s">
        <v>17</v>
      </c>
      <c r="K35" t="s">
        <v>8</v>
      </c>
      <c r="L35">
        <v>1170</v>
      </c>
      <c r="M35">
        <v>0</v>
      </c>
      <c r="N35" s="8">
        <v>0</v>
      </c>
      <c r="O35" s="8">
        <v>0</v>
      </c>
      <c r="P35" s="8">
        <v>0</v>
      </c>
      <c r="Q35" s="8"/>
      <c r="R35" s="8"/>
      <c r="S35" s="8"/>
      <c r="T35" s="8"/>
      <c r="U35" s="8"/>
      <c r="V35" s="9"/>
    </row>
    <row r="36" spans="1:22" ht="22" hidden="1" thickBot="1" x14ac:dyDescent="0.25">
      <c r="J36" t="s">
        <v>18</v>
      </c>
      <c r="K36" t="s">
        <v>8</v>
      </c>
      <c r="L36">
        <v>8000</v>
      </c>
      <c r="M36">
        <v>0</v>
      </c>
      <c r="N36" s="12">
        <v>0</v>
      </c>
      <c r="O36" s="12">
        <v>0</v>
      </c>
      <c r="P36" s="12">
        <v>0</v>
      </c>
      <c r="Q36" s="12"/>
      <c r="R36" s="12"/>
      <c r="S36" s="12"/>
      <c r="T36" s="12"/>
      <c r="U36" s="12"/>
      <c r="V36" s="9"/>
    </row>
    <row r="37" spans="1:22" ht="22" hidden="1" thickBot="1" x14ac:dyDescent="0.25">
      <c r="J37" t="s">
        <v>19</v>
      </c>
      <c r="K37" t="s">
        <v>8</v>
      </c>
      <c r="L37">
        <v>63</v>
      </c>
      <c r="M37">
        <v>0</v>
      </c>
      <c r="N37" s="8">
        <v>0</v>
      </c>
      <c r="O37" s="8">
        <v>0</v>
      </c>
      <c r="P37" s="8">
        <v>0</v>
      </c>
      <c r="Q37" s="8"/>
      <c r="R37" s="8"/>
      <c r="S37" s="8"/>
      <c r="T37" s="8"/>
      <c r="U37" s="8"/>
      <c r="V37" s="9"/>
    </row>
    <row r="38" spans="1:22" ht="145" thickBot="1" x14ac:dyDescent="0.25">
      <c r="A38" t="str">
        <f>_xlfn.TEXTJOIN("/",TRUE,(_xlfn.TEXTJOIN(" ",TRUE,B38,M38)), (_xlfn.TEXTJOIN("/",TRUE,N38,P38,R38)))</f>
        <v>DTTHZ2N 1000/15.75/6/75</v>
      </c>
      <c r="B38" t="s">
        <v>8</v>
      </c>
      <c r="C38" t="s">
        <v>9</v>
      </c>
      <c r="D38" t="str">
        <f>Catalog!B1</f>
        <v>Polland Selling</v>
      </c>
      <c r="E38" t="s">
        <v>51</v>
      </c>
      <c r="F38" s="21">
        <f>V38</f>
        <v>12733</v>
      </c>
      <c r="G38" s="27" t="str">
        <f>_xlfn.CONCAT(_xlfn.TEXTJOIN(", ",TRUE, _xlfn.TEXTJOIN("",TRUE,"&lt;b&gt;",M38," [kVA]"),_xlfn.TEXTJOIN("",TRUE,"HV ",N38," [kV]"), _xlfn.TEXTJOIN("",TRUE,"LV ",O38," [V]"), _xlfn.TEXTJOIN("",TRUE,"uK ",P38," [%]"),_xlfn.TEXTJOIN("",TRUE," P(0) ",S38," [W]"), _xlfn.TEXTJOIN("",TRUE,"P(k) ",T38," [W]&lt;/b&gt;"),),'Item Description'!$A$2)</f>
        <v>&lt;b&gt;1000 [kVA], HV 15.75 [kV], LV 420 [V], uK 6 [%],  P(0) 1395 [W], P(k) 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38" t="s">
        <v>8</v>
      </c>
      <c r="I38" t="s">
        <v>54</v>
      </c>
      <c r="J38" t="s">
        <v>10</v>
      </c>
      <c r="K38" t="s">
        <v>8</v>
      </c>
      <c r="L38" cm="1">
        <f t="array" ref="L38:L46">TRANSPOSE(M38:U38)</f>
        <v>1000</v>
      </c>
      <c r="M38" s="7" cm="1">
        <f t="array" ref="M38:V38">(Catalog!B7:K7)</f>
        <v>1000</v>
      </c>
      <c r="N38" s="12">
        <v>15.75</v>
      </c>
      <c r="O38" s="12">
        <v>420</v>
      </c>
      <c r="P38" s="12">
        <v>6</v>
      </c>
      <c r="Q38" s="12" t="str">
        <v>Dyn5</v>
      </c>
      <c r="R38" s="12">
        <v>75</v>
      </c>
      <c r="S38" s="12">
        <v>1395</v>
      </c>
      <c r="T38" s="12">
        <v>9000</v>
      </c>
      <c r="U38" s="12">
        <v>64</v>
      </c>
      <c r="V38" s="9">
        <v>12733</v>
      </c>
    </row>
    <row r="39" spans="1:22" ht="22" hidden="1" thickBot="1" x14ac:dyDescent="0.25">
      <c r="J39" t="s">
        <v>11</v>
      </c>
      <c r="K39" t="s">
        <v>8</v>
      </c>
      <c r="L39">
        <v>15.75</v>
      </c>
      <c r="M39">
        <v>0</v>
      </c>
      <c r="N39" s="8">
        <v>0</v>
      </c>
      <c r="O39" s="8">
        <v>0</v>
      </c>
      <c r="P39" s="8">
        <v>0</v>
      </c>
      <c r="Q39" s="8"/>
      <c r="R39" s="8"/>
      <c r="S39" s="8"/>
      <c r="T39" s="8"/>
      <c r="U39" s="8"/>
      <c r="V39" s="9"/>
    </row>
    <row r="40" spans="1:22" ht="22" hidden="1" thickBot="1" x14ac:dyDescent="0.25">
      <c r="J40" t="s">
        <v>12</v>
      </c>
      <c r="K40" t="s">
        <v>8</v>
      </c>
      <c r="L40">
        <v>420</v>
      </c>
      <c r="M40">
        <v>0</v>
      </c>
      <c r="N40" s="12">
        <v>0</v>
      </c>
      <c r="O40" s="12">
        <v>0</v>
      </c>
      <c r="P40" s="12">
        <v>0</v>
      </c>
      <c r="Q40" s="12"/>
      <c r="R40" s="12"/>
      <c r="S40" s="12"/>
      <c r="T40" s="12"/>
      <c r="U40" s="12"/>
      <c r="V40" s="9"/>
    </row>
    <row r="41" spans="1:22" ht="22" hidden="1" thickBot="1" x14ac:dyDescent="0.25">
      <c r="J41" t="s">
        <v>13</v>
      </c>
      <c r="K41" t="s">
        <v>8</v>
      </c>
      <c r="L41">
        <v>6</v>
      </c>
      <c r="M41">
        <v>0</v>
      </c>
      <c r="N41" s="8">
        <v>0</v>
      </c>
      <c r="O41" s="8">
        <v>0</v>
      </c>
      <c r="P41" s="8">
        <v>0</v>
      </c>
      <c r="Q41" s="8"/>
      <c r="R41" s="8"/>
      <c r="S41" s="8"/>
      <c r="T41" s="8"/>
      <c r="U41" s="8"/>
      <c r="V41" s="9"/>
    </row>
    <row r="42" spans="1:22" ht="22" hidden="1" thickBot="1" x14ac:dyDescent="0.25">
      <c r="J42" t="s">
        <v>14</v>
      </c>
      <c r="K42" t="s">
        <v>8</v>
      </c>
      <c r="L42" t="str">
        <v>Dyn5</v>
      </c>
      <c r="M42">
        <v>0</v>
      </c>
      <c r="N42" s="12">
        <v>0</v>
      </c>
      <c r="O42" s="12">
        <v>0</v>
      </c>
      <c r="P42" s="12">
        <v>0</v>
      </c>
      <c r="Q42" s="12"/>
      <c r="R42" s="12"/>
      <c r="S42" s="12"/>
      <c r="T42" s="12"/>
      <c r="U42" s="12"/>
      <c r="V42" s="9"/>
    </row>
    <row r="43" spans="1:22" ht="22" hidden="1" thickBot="1" x14ac:dyDescent="0.25">
      <c r="J43" t="s">
        <v>16</v>
      </c>
      <c r="K43" t="s">
        <v>8</v>
      </c>
      <c r="L43">
        <v>75</v>
      </c>
      <c r="M43">
        <v>0</v>
      </c>
      <c r="N43" s="8">
        <v>0</v>
      </c>
      <c r="O43" s="8">
        <v>0</v>
      </c>
      <c r="P43" s="8">
        <v>0</v>
      </c>
      <c r="Q43" s="8"/>
      <c r="R43" s="8"/>
      <c r="S43" s="8"/>
      <c r="T43" s="8"/>
      <c r="U43" s="8"/>
      <c r="V43" s="9"/>
    </row>
    <row r="44" spans="1:22" ht="22" hidden="1" thickBot="1" x14ac:dyDescent="0.25">
      <c r="J44" t="s">
        <v>17</v>
      </c>
      <c r="K44" t="s">
        <v>8</v>
      </c>
      <c r="L44">
        <v>1395</v>
      </c>
      <c r="M44">
        <v>0</v>
      </c>
      <c r="N44" s="12">
        <v>0</v>
      </c>
      <c r="O44" s="12">
        <v>0</v>
      </c>
      <c r="P44" s="12">
        <v>0</v>
      </c>
      <c r="Q44" s="12"/>
      <c r="R44" s="12"/>
      <c r="S44" s="12"/>
      <c r="T44" s="12"/>
      <c r="U44" s="12"/>
      <c r="V44" s="9"/>
    </row>
    <row r="45" spans="1:22" ht="22" hidden="1" thickBot="1" x14ac:dyDescent="0.25">
      <c r="J45" t="s">
        <v>18</v>
      </c>
      <c r="K45" t="s">
        <v>8</v>
      </c>
      <c r="L45">
        <v>9000</v>
      </c>
      <c r="M45">
        <v>0</v>
      </c>
      <c r="N45" s="8">
        <v>0</v>
      </c>
      <c r="O45" s="8">
        <v>0</v>
      </c>
      <c r="P45" s="8">
        <v>0</v>
      </c>
      <c r="Q45" s="8"/>
      <c r="R45" s="8"/>
      <c r="S45" s="8"/>
      <c r="T45" s="8"/>
      <c r="U45" s="8"/>
      <c r="V45" s="9"/>
    </row>
    <row r="46" spans="1:22" ht="22" hidden="1" thickBot="1" x14ac:dyDescent="0.25">
      <c r="J46" t="s">
        <v>19</v>
      </c>
      <c r="K46" t="s">
        <v>8</v>
      </c>
      <c r="L46">
        <v>64</v>
      </c>
      <c r="M46">
        <v>0</v>
      </c>
      <c r="N46" s="12">
        <v>0</v>
      </c>
      <c r="O46" s="12">
        <v>0</v>
      </c>
      <c r="P46" s="12">
        <v>0</v>
      </c>
      <c r="Q46" s="12"/>
      <c r="R46" s="12"/>
      <c r="S46" s="12"/>
      <c r="T46" s="12"/>
      <c r="U46" s="12"/>
      <c r="V46" s="9"/>
    </row>
    <row r="47" spans="1:22" ht="145" thickBot="1" x14ac:dyDescent="0.25">
      <c r="A47" t="str">
        <f>_xlfn.TEXTJOIN("/",TRUE,(_xlfn.TEXTJOIN(" ",TRUE,B47,M47)), (_xlfn.TEXTJOIN("/",TRUE,N47,P47,R47)))</f>
        <v>DTTHZ2N 1250/15.75/6/75</v>
      </c>
      <c r="B47" t="s">
        <v>8</v>
      </c>
      <c r="C47" t="s">
        <v>9</v>
      </c>
      <c r="D47" t="str">
        <f>Catalog!B1</f>
        <v>Polland Selling</v>
      </c>
      <c r="E47" t="s">
        <v>51</v>
      </c>
      <c r="F47" s="21">
        <f>V47</f>
        <v>14720.999999999998</v>
      </c>
      <c r="G47" s="27" t="str">
        <f>_xlfn.CONCAT(_xlfn.TEXTJOIN(", ",TRUE, _xlfn.TEXTJOIN("",TRUE,"&lt;b&gt;",M47," [kVA]"),_xlfn.TEXTJOIN("",TRUE,"HV ",N47," [kV]"), _xlfn.TEXTJOIN("",TRUE,"LV ",O47," [V]"), _xlfn.TEXTJOIN("",TRUE,"uK ",P47," [%]"),_xlfn.TEXTJOIN("",TRUE," P(0) ",S47," [W]"), _xlfn.TEXTJOIN("",TRUE,"P(k) ",T47," [W]&lt;/b&gt;"),),'Item Description'!$A$2)</f>
        <v>&lt;b&gt;1250 [kVA], HV 15.75 [kV], LV 420 [V], uK 6 [%],  P(0) 1620 [W], P(k) 11000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47" t="s">
        <v>8</v>
      </c>
      <c r="I47" t="s">
        <v>54</v>
      </c>
      <c r="J47" t="s">
        <v>10</v>
      </c>
      <c r="K47" t="s">
        <v>8</v>
      </c>
      <c r="L47" cm="1">
        <f t="array" ref="L47:L55">TRANSPOSE(M47:U47)</f>
        <v>1250</v>
      </c>
      <c r="M47" s="7" cm="1">
        <f t="array" ref="M47:V47">(Catalog!B8:K8)</f>
        <v>1250</v>
      </c>
      <c r="N47" s="8">
        <v>15.75</v>
      </c>
      <c r="O47" s="8">
        <v>420</v>
      </c>
      <c r="P47" s="8">
        <v>6</v>
      </c>
      <c r="Q47" s="8" t="str">
        <v>Dyn5</v>
      </c>
      <c r="R47" s="8">
        <v>75</v>
      </c>
      <c r="S47" s="8">
        <v>1620</v>
      </c>
      <c r="T47" s="8">
        <v>11000</v>
      </c>
      <c r="U47" s="8">
        <v>66</v>
      </c>
      <c r="V47" s="9">
        <v>14720.999999999998</v>
      </c>
    </row>
    <row r="48" spans="1:22" ht="22" hidden="1" thickBot="1" x14ac:dyDescent="0.25">
      <c r="J48" t="s">
        <v>11</v>
      </c>
      <c r="K48" t="s">
        <v>8</v>
      </c>
      <c r="L48">
        <v>15.75</v>
      </c>
      <c r="M48">
        <v>0</v>
      </c>
      <c r="N48" s="12">
        <v>0</v>
      </c>
      <c r="O48" s="12">
        <v>0</v>
      </c>
      <c r="P48" s="12">
        <v>0</v>
      </c>
      <c r="Q48" s="12"/>
      <c r="R48" s="12"/>
      <c r="S48" s="12"/>
      <c r="T48" s="12"/>
      <c r="U48" s="12"/>
      <c r="V48" s="9"/>
    </row>
    <row r="49" spans="1:22" ht="22" hidden="1" thickBot="1" x14ac:dyDescent="0.25">
      <c r="J49" t="s">
        <v>12</v>
      </c>
      <c r="K49" t="s">
        <v>8</v>
      </c>
      <c r="L49">
        <v>420</v>
      </c>
      <c r="M49">
        <v>0</v>
      </c>
      <c r="N49" s="8">
        <v>0</v>
      </c>
      <c r="O49" s="8">
        <v>0</v>
      </c>
      <c r="P49" s="8">
        <v>0</v>
      </c>
      <c r="Q49" s="8"/>
      <c r="R49" s="8"/>
      <c r="S49" s="8"/>
      <c r="T49" s="8"/>
      <c r="U49" s="8"/>
      <c r="V49" s="9"/>
    </row>
    <row r="50" spans="1:22" ht="22" hidden="1" thickBot="1" x14ac:dyDescent="0.25">
      <c r="J50" t="s">
        <v>13</v>
      </c>
      <c r="K50" t="s">
        <v>8</v>
      </c>
      <c r="L50">
        <v>6</v>
      </c>
      <c r="M50">
        <v>0</v>
      </c>
      <c r="N50" s="12">
        <v>0</v>
      </c>
      <c r="O50" s="12">
        <v>0</v>
      </c>
      <c r="P50" s="12">
        <v>0</v>
      </c>
      <c r="Q50" s="12"/>
      <c r="R50" s="12"/>
      <c r="S50" s="12"/>
      <c r="T50" s="12"/>
      <c r="U50" s="12"/>
      <c r="V50" s="9"/>
    </row>
    <row r="51" spans="1:22" ht="22" hidden="1" thickBot="1" x14ac:dyDescent="0.25">
      <c r="J51" t="s">
        <v>14</v>
      </c>
      <c r="K51" t="s">
        <v>8</v>
      </c>
      <c r="L51" t="str">
        <v>Dyn5</v>
      </c>
      <c r="M51">
        <v>0</v>
      </c>
      <c r="N51" s="8">
        <v>0</v>
      </c>
      <c r="O51" s="8">
        <v>0</v>
      </c>
      <c r="P51" s="8">
        <v>0</v>
      </c>
      <c r="Q51" s="8"/>
      <c r="R51" s="8"/>
      <c r="S51" s="8"/>
      <c r="T51" s="8"/>
      <c r="U51" s="8"/>
      <c r="V51" s="9"/>
    </row>
    <row r="52" spans="1:22" ht="22" hidden="1" thickBot="1" x14ac:dyDescent="0.25">
      <c r="J52" t="s">
        <v>16</v>
      </c>
      <c r="K52" t="s">
        <v>8</v>
      </c>
      <c r="L52">
        <v>75</v>
      </c>
      <c r="M52">
        <v>0</v>
      </c>
      <c r="N52" s="12">
        <v>0</v>
      </c>
      <c r="O52" s="12">
        <v>0</v>
      </c>
      <c r="P52" s="12">
        <v>0</v>
      </c>
      <c r="Q52" s="12"/>
      <c r="R52" s="12"/>
      <c r="S52" s="12"/>
      <c r="T52" s="12"/>
      <c r="U52" s="12"/>
      <c r="V52" s="9"/>
    </row>
    <row r="53" spans="1:22" ht="22" hidden="1" thickBot="1" x14ac:dyDescent="0.25">
      <c r="J53" t="s">
        <v>17</v>
      </c>
      <c r="K53" t="s">
        <v>8</v>
      </c>
      <c r="L53">
        <v>1620</v>
      </c>
      <c r="M53">
        <v>0</v>
      </c>
      <c r="N53" s="8">
        <v>0</v>
      </c>
      <c r="O53" s="8">
        <v>0</v>
      </c>
      <c r="P53" s="8">
        <v>0</v>
      </c>
      <c r="Q53" s="8"/>
      <c r="R53" s="8"/>
      <c r="S53" s="8"/>
      <c r="T53" s="8"/>
      <c r="U53" s="8"/>
      <c r="V53" s="9"/>
    </row>
    <row r="54" spans="1:22" ht="22" hidden="1" thickBot="1" x14ac:dyDescent="0.25">
      <c r="J54" t="s">
        <v>18</v>
      </c>
      <c r="K54" t="s">
        <v>8</v>
      </c>
      <c r="L54">
        <v>11000</v>
      </c>
      <c r="M54">
        <v>0</v>
      </c>
      <c r="N54" s="12">
        <v>0</v>
      </c>
      <c r="O54" s="12">
        <v>0</v>
      </c>
      <c r="P54" s="12">
        <v>0</v>
      </c>
      <c r="Q54" s="12"/>
      <c r="R54" s="12"/>
      <c r="S54" s="12"/>
      <c r="T54" s="12"/>
      <c r="U54" s="12"/>
      <c r="V54" s="9"/>
    </row>
    <row r="55" spans="1:22" ht="22" hidden="1" thickBot="1" x14ac:dyDescent="0.25">
      <c r="J55" t="s">
        <v>19</v>
      </c>
      <c r="K55" t="s">
        <v>8</v>
      </c>
      <c r="L55">
        <v>66</v>
      </c>
      <c r="M55">
        <v>0</v>
      </c>
      <c r="N55" s="8">
        <v>0</v>
      </c>
      <c r="O55" s="8">
        <v>0</v>
      </c>
      <c r="P55" s="8">
        <v>0</v>
      </c>
      <c r="Q55" s="8"/>
      <c r="R55" s="8"/>
      <c r="S55" s="8"/>
      <c r="T55" s="8"/>
      <c r="U55" s="8"/>
      <c r="V55" s="9"/>
    </row>
    <row r="56" spans="1:22" ht="145" thickBot="1" x14ac:dyDescent="0.25">
      <c r="A56" t="str">
        <f>_xlfn.TEXTJOIN("/",TRUE,(_xlfn.TEXTJOIN(" ",TRUE,B56,M56)), (_xlfn.TEXTJOIN("/",TRUE,N56,P56,R56)))</f>
        <v>DTTHZ2N 1600/15.75/6/75</v>
      </c>
      <c r="B56" t="s">
        <v>8</v>
      </c>
      <c r="C56" t="s">
        <v>9</v>
      </c>
      <c r="D56" t="str">
        <f>Catalog!B1</f>
        <v>Polland Selling</v>
      </c>
      <c r="E56" t="s">
        <v>51</v>
      </c>
      <c r="F56" s="21">
        <f>V56</f>
        <v>18984</v>
      </c>
      <c r="G56" s="27" t="str">
        <f>_xlfn.CONCAT(_xlfn.TEXTJOIN(", ",TRUE, _xlfn.TEXTJOIN("",TRUE,"&lt;b&gt;",M56," [kVA]"),_xlfn.TEXTJOIN("",TRUE,"HV ",N56," [kV]"), _xlfn.TEXTJOIN("",TRUE,"LV ",O56," [V]"), _xlfn.TEXTJOIN("",TRUE,"uK ",P56," [%]"),_xlfn.TEXTJOIN("",TRUE," P(0) ",S56," [W]"), _xlfn.TEXTJOIN("",TRUE,"P(k) ",T56," [W]&lt;/b&gt;"),),'Item Description'!$A$2)</f>
        <v>&lt;b&gt;1600 [kVA], HV 15.75 [kV], LV 420 [V], uK 6 [%],  P(0) 1980 [W], P(k) 13000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56" t="s">
        <v>8</v>
      </c>
      <c r="I56" t="s">
        <v>54</v>
      </c>
      <c r="J56" t="s">
        <v>10</v>
      </c>
      <c r="K56" t="s">
        <v>8</v>
      </c>
      <c r="L56" cm="1">
        <f t="array" ref="L56:L64">TRANSPOSE(M56:U56)</f>
        <v>1600</v>
      </c>
      <c r="M56" s="7" cm="1">
        <f t="array" ref="M56:V56">(Catalog!B9:K9)</f>
        <v>1600</v>
      </c>
      <c r="N56" s="12">
        <v>15.75</v>
      </c>
      <c r="O56" s="12">
        <v>420</v>
      </c>
      <c r="P56" s="12">
        <v>6</v>
      </c>
      <c r="Q56" s="12" t="str">
        <v>Dyn5</v>
      </c>
      <c r="R56" s="12">
        <v>75</v>
      </c>
      <c r="S56" s="12">
        <v>1980</v>
      </c>
      <c r="T56" s="12">
        <v>13000</v>
      </c>
      <c r="U56" s="12">
        <v>67</v>
      </c>
      <c r="V56" s="9">
        <v>18984</v>
      </c>
    </row>
    <row r="57" spans="1:22" ht="22" hidden="1" thickBot="1" x14ac:dyDescent="0.25">
      <c r="J57" t="s">
        <v>11</v>
      </c>
      <c r="K57" t="s">
        <v>8</v>
      </c>
      <c r="L57">
        <v>15.75</v>
      </c>
      <c r="M57">
        <v>0</v>
      </c>
      <c r="N57" s="8">
        <v>0</v>
      </c>
      <c r="O57" s="8">
        <v>0</v>
      </c>
      <c r="P57" s="8">
        <v>0</v>
      </c>
      <c r="Q57" s="8"/>
      <c r="R57" s="8"/>
      <c r="S57" s="8"/>
      <c r="T57" s="8"/>
      <c r="U57" s="8"/>
      <c r="V57" s="9"/>
    </row>
    <row r="58" spans="1:22" ht="22" hidden="1" thickBot="1" x14ac:dyDescent="0.25">
      <c r="J58" t="s">
        <v>12</v>
      </c>
      <c r="K58" t="s">
        <v>8</v>
      </c>
      <c r="L58">
        <v>420</v>
      </c>
      <c r="M58">
        <v>0</v>
      </c>
      <c r="N58" s="12">
        <v>0</v>
      </c>
      <c r="O58" s="12">
        <v>0</v>
      </c>
      <c r="P58" s="12">
        <v>0</v>
      </c>
      <c r="Q58" s="12"/>
      <c r="R58" s="12"/>
      <c r="S58" s="12"/>
      <c r="T58" s="12"/>
      <c r="U58" s="12"/>
      <c r="V58" s="9"/>
    </row>
    <row r="59" spans="1:22" ht="22" hidden="1" thickBot="1" x14ac:dyDescent="0.25">
      <c r="J59" t="s">
        <v>13</v>
      </c>
      <c r="K59" t="s">
        <v>8</v>
      </c>
      <c r="L59">
        <v>6</v>
      </c>
      <c r="M59">
        <v>0</v>
      </c>
      <c r="N59" s="8">
        <v>0</v>
      </c>
      <c r="O59" s="8">
        <v>0</v>
      </c>
      <c r="P59" s="8">
        <v>0</v>
      </c>
      <c r="Q59" s="8"/>
      <c r="R59" s="8"/>
      <c r="S59" s="8"/>
      <c r="T59" s="8"/>
      <c r="U59" s="8"/>
      <c r="V59" s="9"/>
    </row>
    <row r="60" spans="1:22" ht="22" hidden="1" thickBot="1" x14ac:dyDescent="0.25">
      <c r="J60" t="s">
        <v>14</v>
      </c>
      <c r="K60" t="s">
        <v>8</v>
      </c>
      <c r="L60" t="str">
        <v>Dyn5</v>
      </c>
      <c r="M60">
        <v>0</v>
      </c>
      <c r="N60" s="12">
        <v>0</v>
      </c>
      <c r="O60" s="12">
        <v>0</v>
      </c>
      <c r="P60" s="12">
        <v>0</v>
      </c>
      <c r="Q60" s="12"/>
      <c r="R60" s="12"/>
      <c r="S60" s="12"/>
      <c r="T60" s="12"/>
      <c r="U60" s="12"/>
      <c r="V60" s="9"/>
    </row>
    <row r="61" spans="1:22" ht="22" hidden="1" thickBot="1" x14ac:dyDescent="0.25">
      <c r="J61" t="s">
        <v>16</v>
      </c>
      <c r="K61" t="s">
        <v>8</v>
      </c>
      <c r="L61">
        <v>75</v>
      </c>
      <c r="M61">
        <v>0</v>
      </c>
      <c r="N61" s="8">
        <v>0</v>
      </c>
      <c r="O61" s="8">
        <v>0</v>
      </c>
      <c r="P61" s="8">
        <v>0</v>
      </c>
      <c r="Q61" s="8"/>
      <c r="R61" s="8"/>
      <c r="S61" s="8"/>
      <c r="T61" s="8"/>
      <c r="U61" s="8"/>
      <c r="V61" s="9"/>
    </row>
    <row r="62" spans="1:22" ht="22" hidden="1" thickBot="1" x14ac:dyDescent="0.25">
      <c r="J62" t="s">
        <v>17</v>
      </c>
      <c r="K62" t="s">
        <v>8</v>
      </c>
      <c r="L62">
        <v>1980</v>
      </c>
      <c r="M62">
        <v>0</v>
      </c>
      <c r="N62" s="12">
        <v>0</v>
      </c>
      <c r="O62" s="12">
        <v>0</v>
      </c>
      <c r="P62" s="12">
        <v>0</v>
      </c>
      <c r="Q62" s="12"/>
      <c r="R62" s="12"/>
      <c r="S62" s="12"/>
      <c r="T62" s="12"/>
      <c r="U62" s="12"/>
      <c r="V62" s="9"/>
    </row>
    <row r="63" spans="1:22" ht="22" hidden="1" thickBot="1" x14ac:dyDescent="0.25">
      <c r="J63" t="s">
        <v>18</v>
      </c>
      <c r="K63" t="s">
        <v>8</v>
      </c>
      <c r="L63">
        <v>13000</v>
      </c>
      <c r="M63">
        <v>0</v>
      </c>
      <c r="N63" s="8">
        <v>0</v>
      </c>
      <c r="O63" s="8">
        <v>0</v>
      </c>
      <c r="P63" s="8">
        <v>0</v>
      </c>
      <c r="Q63" s="8"/>
      <c r="R63" s="8"/>
      <c r="S63" s="8"/>
      <c r="T63" s="8"/>
      <c r="U63" s="8"/>
      <c r="V63" s="9"/>
    </row>
    <row r="64" spans="1:22" ht="22" hidden="1" thickBot="1" x14ac:dyDescent="0.25">
      <c r="J64" t="s">
        <v>19</v>
      </c>
      <c r="K64" t="s">
        <v>8</v>
      </c>
      <c r="L64">
        <v>67</v>
      </c>
      <c r="M64">
        <v>0</v>
      </c>
      <c r="N64" s="12">
        <v>0</v>
      </c>
      <c r="O64" s="12">
        <v>0</v>
      </c>
      <c r="P64" s="12">
        <v>0</v>
      </c>
      <c r="Q64" s="12"/>
      <c r="R64" s="12"/>
      <c r="S64" s="12"/>
      <c r="T64" s="12"/>
      <c r="U64" s="12"/>
      <c r="V64" s="9"/>
    </row>
    <row r="65" spans="1:22" ht="145" thickBot="1" x14ac:dyDescent="0.25">
      <c r="A65" t="str">
        <f>_xlfn.TEXTJOIN("/",TRUE,(_xlfn.TEXTJOIN(" ",TRUE,B65,M65)), (_xlfn.TEXTJOIN("/",TRUE,N65,P65,R65)))</f>
        <v>DTTHZ2N 2000/15.75/6/75</v>
      </c>
      <c r="B65" t="s">
        <v>8</v>
      </c>
      <c r="C65" t="s">
        <v>9</v>
      </c>
      <c r="D65" t="str">
        <f>Catalog!B1</f>
        <v>Polland Selling</v>
      </c>
      <c r="E65" t="s">
        <v>51</v>
      </c>
      <c r="F65" s="21">
        <f>V65</f>
        <v>22176</v>
      </c>
      <c r="G65" s="27" t="str">
        <f>_xlfn.CONCAT(_xlfn.TEXTJOIN(", ",TRUE, _xlfn.TEXTJOIN("",TRUE,"&lt;b&gt;",M65," [kVA]"),_xlfn.TEXTJOIN("",TRUE,"HV ",N65," [kV]"), _xlfn.TEXTJOIN("",TRUE,"LV ",O65," [V]"), _xlfn.TEXTJOIN("",TRUE,"uK ",P65," [%]"),_xlfn.TEXTJOIN("",TRUE," P(0) ",S65," [W]"), _xlfn.TEXTJOIN("",TRUE,"P(k) ",T65," [W]&lt;/b&gt;"),),'Item Description'!$A$2)</f>
        <v>&lt;b&gt;2000 [kVA], HV 15.75 [kV], LV 420 [V], uK 6 [%],  P(0) 2340 [W], P(k) 16000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65" t="s">
        <v>8</v>
      </c>
      <c r="I65" t="s">
        <v>54</v>
      </c>
      <c r="J65" t="s">
        <v>10</v>
      </c>
      <c r="K65" t="s">
        <v>8</v>
      </c>
      <c r="L65" cm="1">
        <f t="array" ref="L65:L73">TRANSPOSE(M65:U65)</f>
        <v>2000</v>
      </c>
      <c r="M65" s="7" cm="1">
        <f t="array" ref="M65:V65">(Catalog!B10:K10)</f>
        <v>2000</v>
      </c>
      <c r="N65" s="8">
        <v>15.75</v>
      </c>
      <c r="O65" s="8">
        <v>420</v>
      </c>
      <c r="P65" s="8">
        <v>6</v>
      </c>
      <c r="Q65" s="8" t="str">
        <v>Dyn5</v>
      </c>
      <c r="R65" s="8">
        <v>75</v>
      </c>
      <c r="S65" s="8">
        <v>2340</v>
      </c>
      <c r="T65" s="8">
        <v>16000</v>
      </c>
      <c r="U65" s="8">
        <v>69</v>
      </c>
      <c r="V65" s="9">
        <v>22176</v>
      </c>
    </row>
    <row r="66" spans="1:22" ht="22" hidden="1" thickBot="1" x14ac:dyDescent="0.25">
      <c r="J66" t="s">
        <v>11</v>
      </c>
      <c r="K66" t="s">
        <v>8</v>
      </c>
      <c r="L66">
        <v>15.75</v>
      </c>
      <c r="M66">
        <v>0</v>
      </c>
      <c r="N66" s="12">
        <v>0</v>
      </c>
      <c r="O66" s="12">
        <v>0</v>
      </c>
      <c r="P66" s="12">
        <v>0</v>
      </c>
      <c r="Q66" s="12"/>
      <c r="R66" s="12"/>
      <c r="S66" s="12"/>
      <c r="T66" s="12"/>
      <c r="U66" s="12"/>
      <c r="V66" s="9"/>
    </row>
    <row r="67" spans="1:22" ht="22" hidden="1" thickBot="1" x14ac:dyDescent="0.25">
      <c r="J67" t="s">
        <v>12</v>
      </c>
      <c r="K67" t="s">
        <v>8</v>
      </c>
      <c r="L67">
        <v>420</v>
      </c>
      <c r="M67">
        <v>0</v>
      </c>
      <c r="N67" s="8">
        <v>0</v>
      </c>
      <c r="O67" s="8">
        <v>0</v>
      </c>
      <c r="P67" s="8">
        <v>0</v>
      </c>
      <c r="Q67" s="8"/>
      <c r="R67" s="8"/>
      <c r="S67" s="8"/>
      <c r="T67" s="8"/>
      <c r="U67" s="8"/>
      <c r="V67" s="9"/>
    </row>
    <row r="68" spans="1:22" ht="22" hidden="1" thickBot="1" x14ac:dyDescent="0.25">
      <c r="J68" t="s">
        <v>13</v>
      </c>
      <c r="K68" t="s">
        <v>8</v>
      </c>
      <c r="L68">
        <v>6</v>
      </c>
      <c r="M68">
        <v>0</v>
      </c>
      <c r="N68" s="12">
        <v>0</v>
      </c>
      <c r="O68" s="12">
        <v>0</v>
      </c>
      <c r="P68" s="12">
        <v>0</v>
      </c>
      <c r="Q68" s="12"/>
      <c r="R68" s="12"/>
      <c r="S68" s="12"/>
      <c r="T68" s="12"/>
      <c r="U68" s="12"/>
      <c r="V68" s="9"/>
    </row>
    <row r="69" spans="1:22" ht="22" hidden="1" thickBot="1" x14ac:dyDescent="0.25">
      <c r="J69" t="s">
        <v>14</v>
      </c>
      <c r="K69" t="s">
        <v>8</v>
      </c>
      <c r="L69" t="str">
        <v>Dyn5</v>
      </c>
      <c r="M69">
        <v>0</v>
      </c>
      <c r="N69" s="8">
        <v>0</v>
      </c>
      <c r="O69" s="8">
        <v>0</v>
      </c>
      <c r="P69" s="8">
        <v>0</v>
      </c>
      <c r="Q69" s="8"/>
      <c r="R69" s="8"/>
      <c r="S69" s="8"/>
      <c r="T69" s="8"/>
      <c r="U69" s="8"/>
      <c r="V69" s="9"/>
    </row>
    <row r="70" spans="1:22" ht="22" hidden="1" thickBot="1" x14ac:dyDescent="0.25">
      <c r="J70" t="s">
        <v>16</v>
      </c>
      <c r="K70" t="s">
        <v>8</v>
      </c>
      <c r="L70">
        <v>75</v>
      </c>
      <c r="M70">
        <v>0</v>
      </c>
      <c r="N70" s="12">
        <v>0</v>
      </c>
      <c r="O70" s="12">
        <v>0</v>
      </c>
      <c r="P70" s="12">
        <v>0</v>
      </c>
      <c r="Q70" s="12"/>
      <c r="R70" s="12"/>
      <c r="S70" s="12"/>
      <c r="T70" s="12"/>
      <c r="U70" s="12"/>
      <c r="V70" s="9"/>
    </row>
    <row r="71" spans="1:22" ht="22" hidden="1" thickBot="1" x14ac:dyDescent="0.25">
      <c r="J71" t="s">
        <v>17</v>
      </c>
      <c r="K71" t="s">
        <v>8</v>
      </c>
      <c r="L71">
        <v>2340</v>
      </c>
      <c r="M71">
        <v>0</v>
      </c>
      <c r="N71" s="8">
        <v>0</v>
      </c>
      <c r="O71" s="8">
        <v>0</v>
      </c>
      <c r="P71" s="8">
        <v>0</v>
      </c>
      <c r="Q71" s="8"/>
      <c r="R71" s="8"/>
      <c r="S71" s="8"/>
      <c r="T71" s="8"/>
      <c r="U71" s="8"/>
      <c r="V71" s="9"/>
    </row>
    <row r="72" spans="1:22" ht="22" hidden="1" thickBot="1" x14ac:dyDescent="0.25">
      <c r="J72" t="s">
        <v>18</v>
      </c>
      <c r="K72" t="s">
        <v>8</v>
      </c>
      <c r="L72">
        <v>16000</v>
      </c>
      <c r="M72">
        <v>0</v>
      </c>
      <c r="N72" s="12">
        <v>0</v>
      </c>
      <c r="O72" s="12">
        <v>0</v>
      </c>
      <c r="P72" s="12">
        <v>0</v>
      </c>
      <c r="Q72" s="12"/>
      <c r="R72" s="12"/>
      <c r="S72" s="12"/>
      <c r="T72" s="12"/>
      <c r="U72" s="12"/>
      <c r="V72" s="9"/>
    </row>
    <row r="73" spans="1:22" ht="22" hidden="1" thickBot="1" x14ac:dyDescent="0.25">
      <c r="J73" t="s">
        <v>19</v>
      </c>
      <c r="K73" t="s">
        <v>8</v>
      </c>
      <c r="L73">
        <v>69</v>
      </c>
      <c r="M73">
        <v>0</v>
      </c>
      <c r="N73" s="8">
        <v>0</v>
      </c>
      <c r="O73" s="8">
        <v>0</v>
      </c>
      <c r="P73" s="8">
        <v>0</v>
      </c>
      <c r="Q73" s="8"/>
      <c r="R73" s="8"/>
      <c r="S73" s="8"/>
      <c r="T73" s="8"/>
      <c r="U73" s="8"/>
      <c r="V73" s="9"/>
    </row>
    <row r="74" spans="1:22" ht="145" thickBot="1" x14ac:dyDescent="0.25">
      <c r="A74" t="str">
        <f>_xlfn.TEXTJOIN("/",TRUE,(_xlfn.TEXTJOIN(" ",TRUE,B74,M74)), (_xlfn.TEXTJOIN("/",TRUE,N74,P74,R74)))</f>
        <v>DTTHZ2N 2500/15.75/6/75</v>
      </c>
      <c r="B74" t="s">
        <v>8</v>
      </c>
      <c r="C74" t="s">
        <v>9</v>
      </c>
      <c r="D74" t="str">
        <f>Catalog!B1</f>
        <v>Polland Selling</v>
      </c>
      <c r="E74" t="s">
        <v>51</v>
      </c>
      <c r="F74" s="21">
        <f>V74</f>
        <v>27930</v>
      </c>
      <c r="G74" s="27" t="str">
        <f>_xlfn.CONCAT(_xlfn.TEXTJOIN(", ",TRUE, _xlfn.TEXTJOIN("",TRUE,"&lt;b&gt;",M74," [kVA]"),_xlfn.TEXTJOIN("",TRUE,"HV ",N74," [kV]"), _xlfn.TEXTJOIN("",TRUE,"LV ",O74," [V]"), _xlfn.TEXTJOIN("",TRUE,"uK ",P74," [%]"),_xlfn.TEXTJOIN("",TRUE," P(0) ",S74," [W]"), _xlfn.TEXTJOIN("",TRUE,"P(k) ",T74," [W]&lt;/b&gt;"),),'Item Description'!$A$2)</f>
        <v>&lt;b&gt;2500 [kVA], HV 15.75 [kV], LV 420 [V], uK 6 [%],  P(0) 2790 [W], P(k) 19000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74" t="s">
        <v>8</v>
      </c>
      <c r="I74" t="s">
        <v>54</v>
      </c>
      <c r="J74" t="s">
        <v>10</v>
      </c>
      <c r="K74" t="s">
        <v>8</v>
      </c>
      <c r="L74" cm="1">
        <f t="array" ref="L74:L82">TRANSPOSE(M74:U74)</f>
        <v>2500</v>
      </c>
      <c r="M74" s="7" cm="1">
        <f t="array" ref="M74:V74">(Catalog!B11:K11)</f>
        <v>2500</v>
      </c>
      <c r="N74" s="12">
        <v>15.75</v>
      </c>
      <c r="O74" s="12">
        <v>420</v>
      </c>
      <c r="P74" s="12">
        <v>6</v>
      </c>
      <c r="Q74" s="12" t="str">
        <v>Dyn5</v>
      </c>
      <c r="R74" s="12">
        <v>75</v>
      </c>
      <c r="S74" s="12">
        <v>2790</v>
      </c>
      <c r="T74" s="12">
        <v>19000</v>
      </c>
      <c r="U74" s="12">
        <v>70</v>
      </c>
      <c r="V74" s="9">
        <v>27930</v>
      </c>
    </row>
    <row r="75" spans="1:22" ht="22" hidden="1" thickBot="1" x14ac:dyDescent="0.25">
      <c r="J75" t="s">
        <v>11</v>
      </c>
      <c r="K75" t="s">
        <v>8</v>
      </c>
      <c r="L75">
        <v>15.75</v>
      </c>
      <c r="M75">
        <v>0</v>
      </c>
      <c r="N75" s="8">
        <v>0</v>
      </c>
      <c r="O75" s="8">
        <v>0</v>
      </c>
      <c r="P75" s="8">
        <v>0</v>
      </c>
      <c r="Q75" s="8"/>
      <c r="R75" s="8"/>
      <c r="S75" s="8"/>
      <c r="T75" s="8"/>
      <c r="U75" s="8"/>
      <c r="V75" s="9"/>
    </row>
    <row r="76" spans="1:22" ht="22" hidden="1" thickBot="1" x14ac:dyDescent="0.25">
      <c r="J76" t="s">
        <v>12</v>
      </c>
      <c r="K76" t="s">
        <v>8</v>
      </c>
      <c r="L76">
        <v>420</v>
      </c>
      <c r="M76">
        <v>0</v>
      </c>
      <c r="N76" s="12">
        <v>0</v>
      </c>
      <c r="O76" s="12">
        <v>0</v>
      </c>
      <c r="P76" s="12">
        <v>0</v>
      </c>
      <c r="Q76" s="12"/>
      <c r="R76" s="12"/>
      <c r="S76" s="12"/>
      <c r="T76" s="12"/>
      <c r="U76" s="12"/>
      <c r="V76" s="9"/>
    </row>
    <row r="77" spans="1:22" ht="22" hidden="1" thickBot="1" x14ac:dyDescent="0.25">
      <c r="J77" t="s">
        <v>13</v>
      </c>
      <c r="K77" t="s">
        <v>8</v>
      </c>
      <c r="L77">
        <v>6</v>
      </c>
      <c r="M77">
        <v>0</v>
      </c>
      <c r="N77" s="8">
        <v>0</v>
      </c>
      <c r="O77" s="8">
        <v>0</v>
      </c>
      <c r="P77" s="8">
        <v>0</v>
      </c>
      <c r="Q77" s="8"/>
      <c r="R77" s="8"/>
      <c r="S77" s="8"/>
      <c r="T77" s="8"/>
      <c r="U77" s="8"/>
      <c r="V77" s="9"/>
    </row>
    <row r="78" spans="1:22" ht="22" hidden="1" thickBot="1" x14ac:dyDescent="0.25">
      <c r="J78" t="s">
        <v>14</v>
      </c>
      <c r="K78" t="s">
        <v>8</v>
      </c>
      <c r="L78" t="str">
        <v>Dyn5</v>
      </c>
      <c r="M78">
        <v>0</v>
      </c>
      <c r="N78" s="12">
        <v>0</v>
      </c>
      <c r="O78" s="12">
        <v>0</v>
      </c>
      <c r="P78" s="12">
        <v>0</v>
      </c>
      <c r="Q78" s="12"/>
      <c r="R78" s="12"/>
      <c r="S78" s="12"/>
      <c r="T78" s="12"/>
      <c r="U78" s="12"/>
      <c r="V78" s="9"/>
    </row>
    <row r="79" spans="1:22" ht="22" hidden="1" thickBot="1" x14ac:dyDescent="0.25">
      <c r="J79" t="s">
        <v>16</v>
      </c>
      <c r="K79" t="s">
        <v>8</v>
      </c>
      <c r="L79">
        <v>75</v>
      </c>
      <c r="M79">
        <v>0</v>
      </c>
      <c r="N79" s="8">
        <v>0</v>
      </c>
      <c r="O79" s="8">
        <v>0</v>
      </c>
      <c r="P79" s="8">
        <v>0</v>
      </c>
      <c r="Q79" s="8"/>
      <c r="R79" s="8"/>
      <c r="S79" s="8"/>
      <c r="T79" s="8"/>
      <c r="U79" s="8"/>
      <c r="V79" s="9"/>
    </row>
    <row r="80" spans="1:22" ht="22" hidden="1" thickBot="1" x14ac:dyDescent="0.25">
      <c r="J80" t="s">
        <v>17</v>
      </c>
      <c r="K80" t="s">
        <v>8</v>
      </c>
      <c r="L80">
        <v>2790</v>
      </c>
      <c r="M80">
        <v>0</v>
      </c>
      <c r="N80" s="12">
        <v>0</v>
      </c>
      <c r="O80" s="12">
        <v>0</v>
      </c>
      <c r="P80" s="12">
        <v>0</v>
      </c>
      <c r="Q80" s="12"/>
      <c r="R80" s="12"/>
      <c r="S80" s="12"/>
      <c r="T80" s="12"/>
      <c r="U80" s="12"/>
      <c r="V80" s="9"/>
    </row>
    <row r="81" spans="1:22" ht="22" hidden="1" thickBot="1" x14ac:dyDescent="0.25">
      <c r="J81" t="s">
        <v>18</v>
      </c>
      <c r="K81" t="s">
        <v>8</v>
      </c>
      <c r="L81">
        <v>19000</v>
      </c>
      <c r="M81">
        <v>0</v>
      </c>
      <c r="N81" s="8">
        <v>0</v>
      </c>
      <c r="O81" s="8">
        <v>0</v>
      </c>
      <c r="P81" s="8">
        <v>0</v>
      </c>
      <c r="Q81" s="8"/>
      <c r="R81" s="8"/>
      <c r="S81" s="8"/>
      <c r="T81" s="8"/>
      <c r="U81" s="8"/>
      <c r="V81" s="9"/>
    </row>
    <row r="82" spans="1:22" ht="22" hidden="1" thickBot="1" x14ac:dyDescent="0.25">
      <c r="J82" t="s">
        <v>19</v>
      </c>
      <c r="K82" t="s">
        <v>8</v>
      </c>
      <c r="L82">
        <v>70</v>
      </c>
      <c r="M82">
        <v>0</v>
      </c>
      <c r="N82" s="12">
        <v>0</v>
      </c>
      <c r="O82" s="12">
        <v>0</v>
      </c>
      <c r="P82" s="12">
        <v>0</v>
      </c>
      <c r="Q82" s="12"/>
      <c r="R82" s="12"/>
      <c r="S82" s="12"/>
      <c r="T82" s="12"/>
      <c r="U82" s="12"/>
      <c r="V82" s="9"/>
    </row>
    <row r="83" spans="1:22" ht="145" thickBot="1" x14ac:dyDescent="0.25">
      <c r="A83" t="str">
        <f>_xlfn.TEXTJOIN("/",TRUE,(_xlfn.TEXTJOIN(" ",TRUE,B83,M83)), (_xlfn.TEXTJOIN("/",TRUE,N83,P83,R83)))</f>
        <v>DTTHZ2N 250/21/6/95</v>
      </c>
      <c r="B83" t="s">
        <v>8</v>
      </c>
      <c r="C83" t="s">
        <v>9</v>
      </c>
      <c r="D83" t="str">
        <f>Catalog!B1</f>
        <v>Polland Selling</v>
      </c>
      <c r="E83" t="s">
        <v>51</v>
      </c>
      <c r="F83" s="21">
        <f>V83</f>
        <v>7342.9999999999991</v>
      </c>
      <c r="G83" s="27" t="str">
        <f>_xlfn.CONCAT(_xlfn.TEXTJOIN(", ",TRUE, _xlfn.TEXTJOIN("",TRUE,"&lt;b&gt;",M83," [kVA]"),_xlfn.TEXTJOIN("",TRUE,"HV ",N83," [kV]"), _xlfn.TEXTJOIN("",TRUE,"LV ",O83," [V]"), _xlfn.TEXTJOIN("",TRUE,"uK ",P83," [%]"),_xlfn.TEXTJOIN("",TRUE," P(0) ",S83," [W]"), _xlfn.TEXTJOIN("",TRUE,"P(k) ",T83," [W]&lt;/b&gt;"),),'Item Description'!$A$2)</f>
        <v>&lt;b&gt;250 [kVA], HV 21 [kV], LV 420 [V], uK 6 [%],  P(0) 468 [W], P(k) 3400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83" t="s">
        <v>8</v>
      </c>
      <c r="I83" t="s">
        <v>54</v>
      </c>
      <c r="J83" t="s">
        <v>10</v>
      </c>
      <c r="K83" t="s">
        <v>8</v>
      </c>
      <c r="L83" cm="1">
        <f t="array" ref="L83:L91">TRANSPOSE(M83:U83)</f>
        <v>250</v>
      </c>
      <c r="M83" s="7" cm="1">
        <f t="array" ref="M83:V83">(Catalog!B12:K12)</f>
        <v>250</v>
      </c>
      <c r="N83" s="8">
        <v>21</v>
      </c>
      <c r="O83" s="8">
        <v>420</v>
      </c>
      <c r="P83" s="8">
        <v>6</v>
      </c>
      <c r="Q83" s="8" t="str">
        <v>Dyn5</v>
      </c>
      <c r="R83" s="8">
        <v>95</v>
      </c>
      <c r="S83" s="8">
        <v>468</v>
      </c>
      <c r="T83" s="8">
        <v>3400</v>
      </c>
      <c r="U83" s="8">
        <v>56</v>
      </c>
      <c r="V83" s="9">
        <v>7342.9999999999991</v>
      </c>
    </row>
    <row r="84" spans="1:22" ht="22" hidden="1" thickBot="1" x14ac:dyDescent="0.25">
      <c r="J84" t="s">
        <v>11</v>
      </c>
      <c r="K84" t="s">
        <v>8</v>
      </c>
      <c r="L84">
        <v>21</v>
      </c>
      <c r="M84">
        <v>0</v>
      </c>
      <c r="N84" s="12">
        <v>0</v>
      </c>
      <c r="O84" s="12">
        <v>0</v>
      </c>
      <c r="P84" s="12">
        <v>0</v>
      </c>
      <c r="Q84" s="12"/>
      <c r="R84" s="12"/>
      <c r="S84" s="12"/>
      <c r="T84" s="12"/>
      <c r="U84" s="12"/>
      <c r="V84" s="9"/>
    </row>
    <row r="85" spans="1:22" ht="22" hidden="1" thickBot="1" x14ac:dyDescent="0.25">
      <c r="J85" t="s">
        <v>12</v>
      </c>
      <c r="K85" t="s">
        <v>8</v>
      </c>
      <c r="L85">
        <v>420</v>
      </c>
      <c r="M85">
        <v>0</v>
      </c>
      <c r="N85" s="8">
        <v>0</v>
      </c>
      <c r="O85" s="8">
        <v>0</v>
      </c>
      <c r="P85" s="8">
        <v>0</v>
      </c>
      <c r="Q85" s="8"/>
      <c r="R85" s="8"/>
      <c r="S85" s="8"/>
      <c r="T85" s="8"/>
      <c r="U85" s="8"/>
      <c r="V85" s="9"/>
    </row>
    <row r="86" spans="1:22" ht="22" hidden="1" thickBot="1" x14ac:dyDescent="0.25">
      <c r="J86" t="s">
        <v>13</v>
      </c>
      <c r="K86" t="s">
        <v>8</v>
      </c>
      <c r="L86">
        <v>6</v>
      </c>
      <c r="M86">
        <v>0</v>
      </c>
      <c r="N86" s="12">
        <v>0</v>
      </c>
      <c r="O86" s="12">
        <v>0</v>
      </c>
      <c r="P86" s="12">
        <v>0</v>
      </c>
      <c r="Q86" s="12"/>
      <c r="R86" s="12"/>
      <c r="S86" s="12"/>
      <c r="T86" s="12"/>
      <c r="U86" s="12"/>
      <c r="V86" s="9"/>
    </row>
    <row r="87" spans="1:22" ht="22" hidden="1" thickBot="1" x14ac:dyDescent="0.25">
      <c r="J87" t="s">
        <v>14</v>
      </c>
      <c r="K87" t="s">
        <v>8</v>
      </c>
      <c r="L87" t="str">
        <v>Dyn5</v>
      </c>
      <c r="M87">
        <v>0</v>
      </c>
      <c r="N87" s="8">
        <v>0</v>
      </c>
      <c r="O87" s="8">
        <v>0</v>
      </c>
      <c r="P87" s="8">
        <v>0</v>
      </c>
      <c r="Q87" s="8"/>
      <c r="R87" s="8"/>
      <c r="S87" s="8"/>
      <c r="T87" s="8"/>
      <c r="U87" s="8"/>
      <c r="V87" s="9"/>
    </row>
    <row r="88" spans="1:22" ht="22" hidden="1" thickBot="1" x14ac:dyDescent="0.25">
      <c r="J88" t="s">
        <v>16</v>
      </c>
      <c r="K88" t="s">
        <v>8</v>
      </c>
      <c r="L88">
        <v>95</v>
      </c>
      <c r="M88">
        <v>0</v>
      </c>
      <c r="N88" s="12">
        <v>0</v>
      </c>
      <c r="O88" s="12">
        <v>0</v>
      </c>
      <c r="P88" s="12">
        <v>0</v>
      </c>
      <c r="Q88" s="12"/>
      <c r="R88" s="12"/>
      <c r="S88" s="12"/>
      <c r="T88" s="12"/>
      <c r="U88" s="12"/>
      <c r="V88" s="9"/>
    </row>
    <row r="89" spans="1:22" ht="22" hidden="1" thickBot="1" x14ac:dyDescent="0.25">
      <c r="J89" t="s">
        <v>17</v>
      </c>
      <c r="K89" t="s">
        <v>8</v>
      </c>
      <c r="L89">
        <v>468</v>
      </c>
      <c r="M89">
        <v>0</v>
      </c>
      <c r="N89" s="8">
        <v>0</v>
      </c>
      <c r="O89" s="8">
        <v>0</v>
      </c>
      <c r="P89" s="8">
        <v>0</v>
      </c>
      <c r="Q89" s="8"/>
      <c r="R89" s="8"/>
      <c r="S89" s="8"/>
      <c r="T89" s="8"/>
      <c r="U89" s="8"/>
      <c r="V89" s="9"/>
    </row>
    <row r="90" spans="1:22" ht="22" hidden="1" thickBot="1" x14ac:dyDescent="0.25">
      <c r="J90" t="s">
        <v>18</v>
      </c>
      <c r="K90" t="s">
        <v>8</v>
      </c>
      <c r="L90">
        <v>3400</v>
      </c>
      <c r="M90">
        <v>0</v>
      </c>
      <c r="N90" s="12">
        <v>0</v>
      </c>
      <c r="O90" s="12">
        <v>0</v>
      </c>
      <c r="P90" s="12">
        <v>0</v>
      </c>
      <c r="Q90" s="12"/>
      <c r="R90" s="12"/>
      <c r="S90" s="12"/>
      <c r="T90" s="12"/>
      <c r="U90" s="12"/>
      <c r="V90" s="9"/>
    </row>
    <row r="91" spans="1:22" ht="22" hidden="1" thickBot="1" x14ac:dyDescent="0.25">
      <c r="J91" t="s">
        <v>19</v>
      </c>
      <c r="K91" t="s">
        <v>8</v>
      </c>
      <c r="L91">
        <v>56</v>
      </c>
      <c r="M91">
        <v>0</v>
      </c>
      <c r="N91" s="8">
        <v>0</v>
      </c>
      <c r="O91" s="8">
        <v>0</v>
      </c>
      <c r="P91" s="8">
        <v>0</v>
      </c>
      <c r="Q91" s="8"/>
      <c r="R91" s="8"/>
      <c r="S91" s="8"/>
      <c r="T91" s="8"/>
      <c r="U91" s="8"/>
      <c r="V91" s="9"/>
    </row>
    <row r="92" spans="1:22" ht="145" thickBot="1" x14ac:dyDescent="0.25">
      <c r="A92" t="str">
        <f>_xlfn.TEXTJOIN("/",TRUE,(_xlfn.TEXTJOIN(" ",TRUE,B92,M92)), (_xlfn.TEXTJOIN("/",TRUE,N92,P92,R92)))</f>
        <v>DTTHZ2N 400/21/6/95</v>
      </c>
      <c r="B92" t="s">
        <v>8</v>
      </c>
      <c r="C92" t="s">
        <v>9</v>
      </c>
      <c r="D92" t="str">
        <f>Catalog!B1</f>
        <v>Polland Selling</v>
      </c>
      <c r="E92" t="s">
        <v>51</v>
      </c>
      <c r="F92" s="21">
        <f>V92</f>
        <v>8295</v>
      </c>
      <c r="G92" s="27" t="str">
        <f>_xlfn.CONCAT(_xlfn.TEXTJOIN(", ",TRUE, _xlfn.TEXTJOIN("",TRUE,"&lt;b&gt;",M92," [kVA]"),_xlfn.TEXTJOIN("",TRUE,"HV ",N92," [kV]"), _xlfn.TEXTJOIN("",TRUE,"LV ",O92," [V]"), _xlfn.TEXTJOIN("",TRUE,"uK ",P92," [%]"),_xlfn.TEXTJOIN("",TRUE," P(0) ",S92," [W]"), _xlfn.TEXTJOIN("",TRUE,"P(k) ",T92," [W]&lt;/b&gt;"),),'Item Description'!$A$2)</f>
        <v>&lt;b&gt;400 [kVA], HV 21 [kV], LV 420 [V], uK 6 [%],  P(0) 675 [W], P(k) 4500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92" t="s">
        <v>8</v>
      </c>
      <c r="I92" t="s">
        <v>54</v>
      </c>
      <c r="J92" t="s">
        <v>10</v>
      </c>
      <c r="K92" t="s">
        <v>8</v>
      </c>
      <c r="L92" cm="1">
        <f t="array" ref="L92:L100">TRANSPOSE(M92:U92)</f>
        <v>400</v>
      </c>
      <c r="M92" s="7" cm="1">
        <f t="array" ref="M92:V92">(Catalog!B13:K13)</f>
        <v>400</v>
      </c>
      <c r="N92" s="12">
        <v>21</v>
      </c>
      <c r="O92" s="12">
        <v>420</v>
      </c>
      <c r="P92" s="12">
        <v>6</v>
      </c>
      <c r="Q92" s="12" t="str">
        <v>Dyn5</v>
      </c>
      <c r="R92" s="12">
        <v>95</v>
      </c>
      <c r="S92" s="12">
        <v>675</v>
      </c>
      <c r="T92" s="12">
        <v>4500</v>
      </c>
      <c r="U92" s="12">
        <v>59</v>
      </c>
      <c r="V92" s="9">
        <v>8295</v>
      </c>
    </row>
    <row r="93" spans="1:22" ht="22" hidden="1" thickBot="1" x14ac:dyDescent="0.25">
      <c r="J93" t="s">
        <v>11</v>
      </c>
      <c r="K93" t="s">
        <v>8</v>
      </c>
      <c r="L93">
        <v>21</v>
      </c>
      <c r="M93">
        <v>0</v>
      </c>
      <c r="N93" s="8">
        <v>0</v>
      </c>
      <c r="O93" s="8">
        <v>0</v>
      </c>
      <c r="P93" s="8">
        <v>0</v>
      </c>
      <c r="Q93" s="8"/>
      <c r="R93" s="8"/>
      <c r="S93" s="8"/>
      <c r="T93" s="8"/>
      <c r="U93" s="8"/>
      <c r="V93" s="9"/>
    </row>
    <row r="94" spans="1:22" ht="22" hidden="1" thickBot="1" x14ac:dyDescent="0.25">
      <c r="J94" t="s">
        <v>12</v>
      </c>
      <c r="K94" t="s">
        <v>8</v>
      </c>
      <c r="L94">
        <v>420</v>
      </c>
      <c r="M94">
        <v>0</v>
      </c>
      <c r="N94" s="12">
        <v>0</v>
      </c>
      <c r="O94" s="12">
        <v>0</v>
      </c>
      <c r="P94" s="12">
        <v>0</v>
      </c>
      <c r="Q94" s="12"/>
      <c r="R94" s="12"/>
      <c r="S94" s="12"/>
      <c r="T94" s="12"/>
      <c r="U94" s="12"/>
      <c r="V94" s="9"/>
    </row>
    <row r="95" spans="1:22" ht="22" hidden="1" thickBot="1" x14ac:dyDescent="0.25">
      <c r="J95" t="s">
        <v>13</v>
      </c>
      <c r="K95" t="s">
        <v>8</v>
      </c>
      <c r="L95">
        <v>6</v>
      </c>
      <c r="M95">
        <v>0</v>
      </c>
      <c r="N95" s="8">
        <v>0</v>
      </c>
      <c r="O95" s="8">
        <v>0</v>
      </c>
      <c r="P95" s="8">
        <v>0</v>
      </c>
      <c r="Q95" s="8"/>
      <c r="R95" s="8"/>
      <c r="S95" s="8"/>
      <c r="T95" s="8"/>
      <c r="U95" s="8"/>
      <c r="V95" s="9"/>
    </row>
    <row r="96" spans="1:22" ht="22" hidden="1" thickBot="1" x14ac:dyDescent="0.25">
      <c r="J96" t="s">
        <v>14</v>
      </c>
      <c r="K96" t="s">
        <v>8</v>
      </c>
      <c r="L96" t="str">
        <v>Dyn5</v>
      </c>
      <c r="M96">
        <v>0</v>
      </c>
      <c r="N96" s="12">
        <v>0</v>
      </c>
      <c r="O96" s="12">
        <v>0</v>
      </c>
      <c r="P96" s="12">
        <v>0</v>
      </c>
      <c r="Q96" s="12"/>
      <c r="R96" s="12"/>
      <c r="S96" s="12"/>
      <c r="T96" s="12"/>
      <c r="U96" s="12"/>
      <c r="V96" s="9"/>
    </row>
    <row r="97" spans="1:22" ht="22" hidden="1" thickBot="1" x14ac:dyDescent="0.25">
      <c r="J97" t="s">
        <v>16</v>
      </c>
      <c r="K97" t="s">
        <v>8</v>
      </c>
      <c r="L97">
        <v>95</v>
      </c>
      <c r="M97">
        <v>0</v>
      </c>
      <c r="N97" s="8">
        <v>0</v>
      </c>
      <c r="O97" s="8">
        <v>0</v>
      </c>
      <c r="P97" s="8">
        <v>0</v>
      </c>
      <c r="Q97" s="8"/>
      <c r="R97" s="8"/>
      <c r="S97" s="8"/>
      <c r="T97" s="8"/>
      <c r="U97" s="8"/>
      <c r="V97" s="9"/>
    </row>
    <row r="98" spans="1:22" ht="22" hidden="1" thickBot="1" x14ac:dyDescent="0.25">
      <c r="J98" t="s">
        <v>17</v>
      </c>
      <c r="K98" t="s">
        <v>8</v>
      </c>
      <c r="L98">
        <v>675</v>
      </c>
      <c r="M98">
        <v>0</v>
      </c>
      <c r="N98" s="12">
        <v>0</v>
      </c>
      <c r="O98" s="12">
        <v>0</v>
      </c>
      <c r="P98" s="12">
        <v>0</v>
      </c>
      <c r="Q98" s="12"/>
      <c r="R98" s="12"/>
      <c r="S98" s="12"/>
      <c r="T98" s="12"/>
      <c r="U98" s="12"/>
      <c r="V98" s="9"/>
    </row>
    <row r="99" spans="1:22" ht="22" hidden="1" thickBot="1" x14ac:dyDescent="0.25">
      <c r="J99" t="s">
        <v>18</v>
      </c>
      <c r="K99" t="s">
        <v>8</v>
      </c>
      <c r="L99">
        <v>4500</v>
      </c>
      <c r="M99">
        <v>0</v>
      </c>
      <c r="N99" s="8">
        <v>0</v>
      </c>
      <c r="O99" s="8">
        <v>0</v>
      </c>
      <c r="P99" s="8">
        <v>0</v>
      </c>
      <c r="Q99" s="8"/>
      <c r="R99" s="8"/>
      <c r="S99" s="8"/>
      <c r="T99" s="8"/>
      <c r="U99" s="8"/>
      <c r="V99" s="9"/>
    </row>
    <row r="100" spans="1:22" ht="22" hidden="1" thickBot="1" x14ac:dyDescent="0.25">
      <c r="J100" t="s">
        <v>19</v>
      </c>
      <c r="K100" t="s">
        <v>8</v>
      </c>
      <c r="L100">
        <v>59</v>
      </c>
      <c r="M100">
        <v>0</v>
      </c>
      <c r="N100" s="12">
        <v>0</v>
      </c>
      <c r="O100" s="12">
        <v>0</v>
      </c>
      <c r="P100" s="12">
        <v>0</v>
      </c>
      <c r="Q100" s="12"/>
      <c r="R100" s="12"/>
      <c r="S100" s="12"/>
      <c r="T100" s="12"/>
      <c r="U100" s="12"/>
      <c r="V100" s="9"/>
    </row>
    <row r="101" spans="1:22" ht="145" thickBot="1" x14ac:dyDescent="0.25">
      <c r="A101" t="str">
        <f>_xlfn.TEXTJOIN("/",TRUE,(_xlfn.TEXTJOIN(" ",TRUE,B101,M101)), (_xlfn.TEXTJOIN("/",TRUE,N101,P101,R101)))</f>
        <v>DTTHZ2N 630/21/6/95</v>
      </c>
      <c r="B101" t="s">
        <v>8</v>
      </c>
      <c r="C101" t="s">
        <v>9</v>
      </c>
      <c r="D101" t="str">
        <f>Catalog!B1</f>
        <v>Polland Selling</v>
      </c>
      <c r="E101" t="s">
        <v>51</v>
      </c>
      <c r="F101" s="21">
        <f>V101</f>
        <v>9296</v>
      </c>
      <c r="G101" s="27" t="str">
        <f>_xlfn.CONCAT(_xlfn.TEXTJOIN(", ",TRUE, _xlfn.TEXTJOIN("",TRUE,"&lt;b&gt;",M101," [kVA]"),_xlfn.TEXTJOIN("",TRUE,"HV ",N101," [kV]"), _xlfn.TEXTJOIN("",TRUE,"LV ",O101," [V]"), _xlfn.TEXTJOIN("",TRUE,"uK ",P101," [%]"),_xlfn.TEXTJOIN("",TRUE," P(0) ",S101," [W]"), _xlfn.TEXTJOIN("",TRUE,"P(k) ",T101," [W]&lt;/b&gt;"),),'Item Description'!$A$2)</f>
        <v>&lt;b&gt;630 [kVA], HV 21 [kV], LV 420 [V], uK 6 [%],  P(0) 990 [W], P(k) 7100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01" t="s">
        <v>8</v>
      </c>
      <c r="I101" t="s">
        <v>54</v>
      </c>
      <c r="J101" t="s">
        <v>10</v>
      </c>
      <c r="K101" t="s">
        <v>8</v>
      </c>
      <c r="L101" cm="1">
        <f t="array" ref="L101:L109">TRANSPOSE(M101:U101)</f>
        <v>630</v>
      </c>
      <c r="M101" s="7" cm="1">
        <f t="array" ref="M101:V101">(Catalog!B14:K14)</f>
        <v>630</v>
      </c>
      <c r="N101" s="8">
        <v>21</v>
      </c>
      <c r="O101" s="8">
        <v>420</v>
      </c>
      <c r="P101" s="8">
        <v>6</v>
      </c>
      <c r="Q101" s="8" t="str">
        <v>Dyn5</v>
      </c>
      <c r="R101" s="8">
        <v>95</v>
      </c>
      <c r="S101" s="8">
        <v>990</v>
      </c>
      <c r="T101" s="8">
        <v>7100</v>
      </c>
      <c r="U101" s="8">
        <v>61</v>
      </c>
      <c r="V101" s="9">
        <v>9296</v>
      </c>
    </row>
    <row r="102" spans="1:22" ht="22" hidden="1" thickBot="1" x14ac:dyDescent="0.25">
      <c r="J102" t="s">
        <v>11</v>
      </c>
      <c r="K102" t="s">
        <v>8</v>
      </c>
      <c r="L102">
        <v>21</v>
      </c>
      <c r="M102">
        <v>0</v>
      </c>
      <c r="N102" s="12">
        <v>0</v>
      </c>
      <c r="O102" s="12">
        <v>0</v>
      </c>
      <c r="P102" s="12">
        <v>0</v>
      </c>
      <c r="Q102" s="12"/>
      <c r="R102" s="12"/>
      <c r="S102" s="12"/>
      <c r="T102" s="12"/>
      <c r="U102" s="12"/>
    </row>
    <row r="103" spans="1:22" ht="16" hidden="1" thickBot="1" x14ac:dyDescent="0.25">
      <c r="J103" t="s">
        <v>12</v>
      </c>
      <c r="K103" t="s">
        <v>8</v>
      </c>
      <c r="L103">
        <v>420</v>
      </c>
      <c r="M103">
        <v>0</v>
      </c>
      <c r="N103">
        <v>0</v>
      </c>
      <c r="O103">
        <v>0</v>
      </c>
      <c r="P103">
        <v>0</v>
      </c>
    </row>
    <row r="104" spans="1:22" ht="16" hidden="1" thickBot="1" x14ac:dyDescent="0.25">
      <c r="J104" t="s">
        <v>13</v>
      </c>
      <c r="K104" t="s">
        <v>8</v>
      </c>
      <c r="L104">
        <v>6</v>
      </c>
      <c r="M104">
        <v>0</v>
      </c>
      <c r="N104">
        <v>0</v>
      </c>
      <c r="O104">
        <v>0</v>
      </c>
      <c r="P104">
        <v>0</v>
      </c>
    </row>
    <row r="105" spans="1:22" ht="16" hidden="1" thickBot="1" x14ac:dyDescent="0.25">
      <c r="J105" t="s">
        <v>14</v>
      </c>
      <c r="K105" t="s">
        <v>8</v>
      </c>
      <c r="L105" t="str">
        <v>Dyn5</v>
      </c>
      <c r="M105">
        <v>0</v>
      </c>
      <c r="N105">
        <v>0</v>
      </c>
      <c r="O105">
        <v>0</v>
      </c>
      <c r="P105">
        <v>0</v>
      </c>
    </row>
    <row r="106" spans="1:22" ht="16" hidden="1" thickBot="1" x14ac:dyDescent="0.25">
      <c r="J106" t="s">
        <v>16</v>
      </c>
      <c r="K106" t="s">
        <v>8</v>
      </c>
      <c r="L106">
        <v>95</v>
      </c>
      <c r="M106">
        <v>0</v>
      </c>
      <c r="N106">
        <v>0</v>
      </c>
      <c r="O106">
        <v>0</v>
      </c>
      <c r="P106">
        <v>0</v>
      </c>
    </row>
    <row r="107" spans="1:22" ht="16" hidden="1" thickBot="1" x14ac:dyDescent="0.25">
      <c r="J107" t="s">
        <v>17</v>
      </c>
      <c r="K107" t="s">
        <v>8</v>
      </c>
      <c r="L107">
        <v>990</v>
      </c>
      <c r="M107">
        <v>0</v>
      </c>
      <c r="N107">
        <v>0</v>
      </c>
      <c r="O107">
        <v>0</v>
      </c>
      <c r="P107">
        <v>0</v>
      </c>
    </row>
    <row r="108" spans="1:22" ht="16" hidden="1" thickBot="1" x14ac:dyDescent="0.25">
      <c r="J108" t="s">
        <v>18</v>
      </c>
      <c r="K108" t="s">
        <v>8</v>
      </c>
      <c r="L108">
        <v>7100</v>
      </c>
      <c r="M108">
        <v>0</v>
      </c>
      <c r="N108">
        <v>0</v>
      </c>
      <c r="O108">
        <v>0</v>
      </c>
      <c r="P108">
        <v>0</v>
      </c>
    </row>
    <row r="109" spans="1:22" ht="16" hidden="1" thickBot="1" x14ac:dyDescent="0.25">
      <c r="J109" t="s">
        <v>19</v>
      </c>
      <c r="K109" t="s">
        <v>8</v>
      </c>
      <c r="L109">
        <v>61</v>
      </c>
      <c r="M109">
        <v>1</v>
      </c>
      <c r="N109">
        <v>50</v>
      </c>
      <c r="O109">
        <v>1</v>
      </c>
      <c r="P109">
        <v>70</v>
      </c>
    </row>
    <row r="110" spans="1:22" ht="145" thickBot="1" x14ac:dyDescent="0.25">
      <c r="A110" t="str">
        <f>_xlfn.TEXTJOIN("/",TRUE,(_xlfn.TEXTJOIN(" ",TRUE,B110,M110)), (_xlfn.TEXTJOIN("/",TRUE,N110,P110,R110)))</f>
        <v>DTTHZ2N 800/21/6/95</v>
      </c>
      <c r="B110" t="s">
        <v>8</v>
      </c>
      <c r="C110" t="s">
        <v>9</v>
      </c>
      <c r="D110" t="str">
        <f>Catalog!B1</f>
        <v>Polland Selling</v>
      </c>
      <c r="E110" t="s">
        <v>51</v>
      </c>
      <c r="F110" s="21">
        <f>V110</f>
        <v>11165</v>
      </c>
      <c r="G110" s="27" t="str">
        <f>_xlfn.CONCAT(_xlfn.TEXTJOIN(", ",TRUE, _xlfn.TEXTJOIN("",TRUE,"&lt;b&gt;",M110," [kVA]"),_xlfn.TEXTJOIN("",TRUE,"HV ",N110," [kV]"), _xlfn.TEXTJOIN("",TRUE,"LV ",O110," [V]"), _xlfn.TEXTJOIN("",TRUE,"uK ",P110," [%]"),_xlfn.TEXTJOIN("",TRUE," P(0) ",S110," [W]"), _xlfn.TEXTJOIN("",TRUE,"P(k) ",T110," [W]&lt;/b&gt;"),),'Item Description'!$A$2)</f>
        <v>&lt;b&gt;800 [kVA], HV 21 [kV], LV 420 [V], uK 6 [%],  P(0) 1170 [W], P(k) 8000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10" t="s">
        <v>8</v>
      </c>
      <c r="I110" t="s">
        <v>54</v>
      </c>
      <c r="J110" t="s">
        <v>10</v>
      </c>
      <c r="K110" t="s">
        <v>8</v>
      </c>
      <c r="L110" cm="1">
        <f t="array" ref="L110:L118">TRANSPOSE(M110:U110)</f>
        <v>800</v>
      </c>
      <c r="M110" s="7" cm="1">
        <f t="array" ref="M110:V110">(Catalog!B15:K15)</f>
        <v>800</v>
      </c>
      <c r="N110" s="8">
        <v>21</v>
      </c>
      <c r="O110" s="8">
        <v>420</v>
      </c>
      <c r="P110" s="8">
        <v>6</v>
      </c>
      <c r="Q110" s="8" t="str">
        <v>Dyn5</v>
      </c>
      <c r="R110" s="8">
        <v>95</v>
      </c>
      <c r="S110" s="8">
        <v>1170</v>
      </c>
      <c r="T110" s="8">
        <v>8000</v>
      </c>
      <c r="U110" s="8">
        <v>63</v>
      </c>
      <c r="V110" s="9">
        <v>11165</v>
      </c>
    </row>
    <row r="111" spans="1:22" ht="16" hidden="1" thickBot="1" x14ac:dyDescent="0.25">
      <c r="J111" t="s">
        <v>11</v>
      </c>
      <c r="K111" t="s">
        <v>8</v>
      </c>
      <c r="L111">
        <v>21</v>
      </c>
    </row>
    <row r="112" spans="1:22" ht="16" hidden="1" thickBot="1" x14ac:dyDescent="0.25">
      <c r="J112" t="s">
        <v>12</v>
      </c>
      <c r="K112" t="s">
        <v>8</v>
      </c>
      <c r="L112">
        <v>420</v>
      </c>
    </row>
    <row r="113" spans="1:22" ht="16" hidden="1" thickBot="1" x14ac:dyDescent="0.25">
      <c r="J113" t="s">
        <v>13</v>
      </c>
      <c r="K113" t="s">
        <v>8</v>
      </c>
      <c r="L113">
        <v>6</v>
      </c>
    </row>
    <row r="114" spans="1:22" ht="16" hidden="1" thickBot="1" x14ac:dyDescent="0.25">
      <c r="J114" t="s">
        <v>14</v>
      </c>
      <c r="K114" t="s">
        <v>8</v>
      </c>
      <c r="L114" t="str">
        <v>Dyn5</v>
      </c>
    </row>
    <row r="115" spans="1:22" ht="16" hidden="1" thickBot="1" x14ac:dyDescent="0.25">
      <c r="J115" t="s">
        <v>16</v>
      </c>
      <c r="K115" t="s">
        <v>8</v>
      </c>
      <c r="L115">
        <v>95</v>
      </c>
    </row>
    <row r="116" spans="1:22" ht="16" hidden="1" thickBot="1" x14ac:dyDescent="0.25">
      <c r="J116" t="s">
        <v>17</v>
      </c>
      <c r="K116" t="s">
        <v>8</v>
      </c>
      <c r="L116">
        <v>1170</v>
      </c>
    </row>
    <row r="117" spans="1:22" ht="16" hidden="1" thickBot="1" x14ac:dyDescent="0.25">
      <c r="J117" t="s">
        <v>18</v>
      </c>
      <c r="K117" t="s">
        <v>8</v>
      </c>
      <c r="L117">
        <v>8000</v>
      </c>
    </row>
    <row r="118" spans="1:22" ht="16" hidden="1" thickBot="1" x14ac:dyDescent="0.25">
      <c r="J118" t="s">
        <v>19</v>
      </c>
      <c r="K118" t="s">
        <v>8</v>
      </c>
      <c r="L118">
        <v>63</v>
      </c>
    </row>
    <row r="119" spans="1:22" ht="145" thickBot="1" x14ac:dyDescent="0.25">
      <c r="A119" t="str">
        <f>_xlfn.TEXTJOIN("/",TRUE,(_xlfn.TEXTJOIN(" ",TRUE,B119,M119)), (_xlfn.TEXTJOIN("/",TRUE,N119,P119,R119)))</f>
        <v>DTTHZ2N 1000/21/6/95</v>
      </c>
      <c r="B119" t="s">
        <v>8</v>
      </c>
      <c r="C119" t="s">
        <v>9</v>
      </c>
      <c r="D119" t="str">
        <f>Catalog!B1</f>
        <v>Polland Selling</v>
      </c>
      <c r="E119" t="s">
        <v>51</v>
      </c>
      <c r="F119" s="21">
        <f>V119</f>
        <v>12880</v>
      </c>
      <c r="G119" s="27" t="str">
        <f>_xlfn.CONCAT(_xlfn.TEXTJOIN(", ",TRUE, _xlfn.TEXTJOIN("",TRUE,"&lt;b&gt;",M119," [kVA]"),_xlfn.TEXTJOIN("",TRUE,"HV ",N119," [kV]"), _xlfn.TEXTJOIN("",TRUE,"LV ",O119," [V]"), _xlfn.TEXTJOIN("",TRUE,"uK ",P119," [%]"),_xlfn.TEXTJOIN("",TRUE," P(0) ",S119," [W]"), _xlfn.TEXTJOIN("",TRUE,"P(k) ",T119," [W]&lt;/b&gt;"),),'Item Description'!$A$2)</f>
        <v>&lt;b&gt;1000 [kVA], HV 21 [kV], LV 420 [V], uK 6 [%],  P(0) 1395 [W], P(k) 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19" t="s">
        <v>8</v>
      </c>
      <c r="I119" t="s">
        <v>54</v>
      </c>
      <c r="J119" t="s">
        <v>10</v>
      </c>
      <c r="K119" t="s">
        <v>8</v>
      </c>
      <c r="L119" cm="1">
        <f t="array" ref="L119:L127">TRANSPOSE(M119:U119)</f>
        <v>1000</v>
      </c>
      <c r="M119" s="7" cm="1">
        <f t="array" ref="M119:V119">(Catalog!B16:K16)</f>
        <v>1000</v>
      </c>
      <c r="N119" s="8">
        <v>21</v>
      </c>
      <c r="O119" s="8">
        <v>420</v>
      </c>
      <c r="P119" s="8">
        <v>6</v>
      </c>
      <c r="Q119" s="8" t="str">
        <v>Dyn5</v>
      </c>
      <c r="R119" s="8">
        <v>95</v>
      </c>
      <c r="S119" s="8">
        <v>1395</v>
      </c>
      <c r="T119" s="8">
        <v>9000</v>
      </c>
      <c r="U119" s="8">
        <v>64</v>
      </c>
      <c r="V119" s="9">
        <v>12880</v>
      </c>
    </row>
    <row r="120" spans="1:22" ht="16" hidden="1" thickBot="1" x14ac:dyDescent="0.25">
      <c r="J120" t="s">
        <v>11</v>
      </c>
      <c r="K120" t="s">
        <v>8</v>
      </c>
      <c r="L120">
        <v>21</v>
      </c>
    </row>
    <row r="121" spans="1:22" ht="16" hidden="1" thickBot="1" x14ac:dyDescent="0.25">
      <c r="J121" t="s">
        <v>12</v>
      </c>
      <c r="K121" t="s">
        <v>8</v>
      </c>
      <c r="L121">
        <v>420</v>
      </c>
    </row>
    <row r="122" spans="1:22" ht="16" hidden="1" thickBot="1" x14ac:dyDescent="0.25">
      <c r="J122" t="s">
        <v>13</v>
      </c>
      <c r="K122" t="s">
        <v>8</v>
      </c>
      <c r="L122">
        <v>6</v>
      </c>
    </row>
    <row r="123" spans="1:22" ht="16" hidden="1" thickBot="1" x14ac:dyDescent="0.25">
      <c r="J123" t="s">
        <v>14</v>
      </c>
      <c r="K123" t="s">
        <v>8</v>
      </c>
      <c r="L123" t="str">
        <v>Dyn5</v>
      </c>
    </row>
    <row r="124" spans="1:22" ht="16" hidden="1" thickBot="1" x14ac:dyDescent="0.25">
      <c r="J124" t="s">
        <v>16</v>
      </c>
      <c r="K124" t="s">
        <v>8</v>
      </c>
      <c r="L124">
        <v>95</v>
      </c>
    </row>
    <row r="125" spans="1:22" ht="16" hidden="1" thickBot="1" x14ac:dyDescent="0.25">
      <c r="J125" t="s">
        <v>17</v>
      </c>
      <c r="K125" t="s">
        <v>8</v>
      </c>
      <c r="L125">
        <v>1395</v>
      </c>
    </row>
    <row r="126" spans="1:22" ht="16" hidden="1" thickBot="1" x14ac:dyDescent="0.25">
      <c r="J126" t="s">
        <v>18</v>
      </c>
      <c r="K126" t="s">
        <v>8</v>
      </c>
      <c r="L126">
        <v>9000</v>
      </c>
    </row>
    <row r="127" spans="1:22" ht="16" hidden="1" thickBot="1" x14ac:dyDescent="0.25">
      <c r="J127" t="s">
        <v>19</v>
      </c>
      <c r="K127" t="s">
        <v>8</v>
      </c>
      <c r="L127">
        <v>64</v>
      </c>
    </row>
    <row r="128" spans="1:22" ht="145" thickBot="1" x14ac:dyDescent="0.25">
      <c r="A128" t="str">
        <f>_xlfn.TEXTJOIN("/",TRUE,(_xlfn.TEXTJOIN(" ",TRUE,B128,M128)), (_xlfn.TEXTJOIN("/",TRUE,N128,P128,R128)))</f>
        <v>DTTHZ2N 1250/21/6/95</v>
      </c>
      <c r="B128" t="s">
        <v>8</v>
      </c>
      <c r="C128" t="s">
        <v>9</v>
      </c>
      <c r="D128" t="str">
        <f>Catalog!B1</f>
        <v>Polland Selling</v>
      </c>
      <c r="E128" t="s">
        <v>51</v>
      </c>
      <c r="F128" s="21">
        <f>V128</f>
        <v>14601.999999999998</v>
      </c>
      <c r="G128" s="27" t="str">
        <f>_xlfn.CONCAT(_xlfn.TEXTJOIN(", ",TRUE, _xlfn.TEXTJOIN("",TRUE,"&lt;b&gt;",M128," [kVA]"),_xlfn.TEXTJOIN("",TRUE,"HV ",N128," [kV]"), _xlfn.TEXTJOIN("",TRUE,"LV ",O128," [V]"), _xlfn.TEXTJOIN("",TRUE,"uK ",P128," [%]"),_xlfn.TEXTJOIN("",TRUE," P(0) ",S128," [W]"), _xlfn.TEXTJOIN("",TRUE,"P(k) ",T128," [W]&lt;/b&gt;"),),'Item Description'!$A$2)</f>
        <v>&lt;b&gt;1250 [kVA], HV 21 [kV], LV 420 [V], uK 6 [%],  P(0) 1620 [W], P(k) 11000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28" t="s">
        <v>8</v>
      </c>
      <c r="I128" t="s">
        <v>54</v>
      </c>
      <c r="J128" t="s">
        <v>10</v>
      </c>
      <c r="K128" t="s">
        <v>8</v>
      </c>
      <c r="L128" cm="1">
        <f t="array" ref="L128:L136">TRANSPOSE(M128:U128)</f>
        <v>1250</v>
      </c>
      <c r="M128" s="7" cm="1">
        <f t="array" ref="M128:V128">(Catalog!B17:K17)</f>
        <v>1250</v>
      </c>
      <c r="N128" s="8">
        <v>21</v>
      </c>
      <c r="O128" s="8">
        <v>420</v>
      </c>
      <c r="P128" s="8">
        <v>6</v>
      </c>
      <c r="Q128" s="8" t="str">
        <v>Dyn5</v>
      </c>
      <c r="R128" s="8">
        <v>95</v>
      </c>
      <c r="S128" s="8">
        <v>1620</v>
      </c>
      <c r="T128" s="8">
        <v>11000</v>
      </c>
      <c r="U128" s="8">
        <v>66</v>
      </c>
      <c r="V128" s="9">
        <v>14601.999999999998</v>
      </c>
    </row>
    <row r="129" spans="1:22" ht="16" hidden="1" thickBot="1" x14ac:dyDescent="0.25">
      <c r="J129" t="s">
        <v>11</v>
      </c>
      <c r="K129" t="s">
        <v>8</v>
      </c>
      <c r="L129">
        <v>21</v>
      </c>
    </row>
    <row r="130" spans="1:22" ht="16" hidden="1" thickBot="1" x14ac:dyDescent="0.25">
      <c r="J130" t="s">
        <v>12</v>
      </c>
      <c r="K130" t="s">
        <v>8</v>
      </c>
      <c r="L130">
        <v>420</v>
      </c>
    </row>
    <row r="131" spans="1:22" ht="16" hidden="1" thickBot="1" x14ac:dyDescent="0.25">
      <c r="J131" t="s">
        <v>13</v>
      </c>
      <c r="K131" t="s">
        <v>8</v>
      </c>
      <c r="L131">
        <v>6</v>
      </c>
    </row>
    <row r="132" spans="1:22" ht="16" hidden="1" thickBot="1" x14ac:dyDescent="0.25">
      <c r="J132" t="s">
        <v>14</v>
      </c>
      <c r="K132" t="s">
        <v>8</v>
      </c>
      <c r="L132" t="str">
        <v>Dyn5</v>
      </c>
    </row>
    <row r="133" spans="1:22" ht="16" hidden="1" thickBot="1" x14ac:dyDescent="0.25">
      <c r="J133" t="s">
        <v>16</v>
      </c>
      <c r="K133" t="s">
        <v>8</v>
      </c>
      <c r="L133">
        <v>95</v>
      </c>
    </row>
    <row r="134" spans="1:22" ht="16" hidden="1" thickBot="1" x14ac:dyDescent="0.25">
      <c r="J134" t="s">
        <v>17</v>
      </c>
      <c r="K134" t="s">
        <v>8</v>
      </c>
      <c r="L134">
        <v>1620</v>
      </c>
    </row>
    <row r="135" spans="1:22" ht="16" hidden="1" thickBot="1" x14ac:dyDescent="0.25">
      <c r="J135" t="s">
        <v>18</v>
      </c>
      <c r="K135" t="s">
        <v>8</v>
      </c>
      <c r="L135">
        <v>11000</v>
      </c>
    </row>
    <row r="136" spans="1:22" ht="16" hidden="1" thickBot="1" x14ac:dyDescent="0.25">
      <c r="J136" t="s">
        <v>19</v>
      </c>
      <c r="K136" t="s">
        <v>8</v>
      </c>
      <c r="L136">
        <v>66</v>
      </c>
    </row>
    <row r="137" spans="1:22" ht="145" thickBot="1" x14ac:dyDescent="0.25">
      <c r="A137" t="str">
        <f>_xlfn.TEXTJOIN("/",TRUE,(_xlfn.TEXTJOIN(" ",TRUE,B137,M137)), (_xlfn.TEXTJOIN("/",TRUE,N137,P137,R137)))</f>
        <v>DTTHZ2N 1600/21/6/95</v>
      </c>
      <c r="B137" t="s">
        <v>8</v>
      </c>
      <c r="C137" t="s">
        <v>9</v>
      </c>
      <c r="D137" t="str">
        <f>Catalog!B1</f>
        <v>Polland Selling</v>
      </c>
      <c r="E137" t="s">
        <v>51</v>
      </c>
      <c r="F137" s="21">
        <f>V137</f>
        <v>18410</v>
      </c>
      <c r="G137" s="27" t="str">
        <f>_xlfn.CONCAT(_xlfn.TEXTJOIN(", ",TRUE, _xlfn.TEXTJOIN("",TRUE,"&lt;b&gt;",M137," [kVA]"),_xlfn.TEXTJOIN("",TRUE,"HV ",N137," [kV]"), _xlfn.TEXTJOIN("",TRUE,"LV ",O137," [V]"), _xlfn.TEXTJOIN("",TRUE,"uK ",P137," [%]"),_xlfn.TEXTJOIN("",TRUE," P(0) ",S137," [W]"), _xlfn.TEXTJOIN("",TRUE,"P(k) ",T137," [W]&lt;/b&gt;"),),'Item Description'!$A$2)</f>
        <v>&lt;b&gt;1600 [kVA], HV 21 [kV], LV 420 [V], uK 6 [%],  P(0) 1980 [W], P(k) 13000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37" t="s">
        <v>8</v>
      </c>
      <c r="I137" t="s">
        <v>54</v>
      </c>
      <c r="J137" t="s">
        <v>10</v>
      </c>
      <c r="K137" t="s">
        <v>8</v>
      </c>
      <c r="L137" cm="1">
        <f t="array" ref="L137:L145">TRANSPOSE(M137:U137)</f>
        <v>1600</v>
      </c>
      <c r="M137" s="7" cm="1">
        <f t="array" ref="M137:V137">(Catalog!B18:K18)</f>
        <v>1600</v>
      </c>
      <c r="N137" s="8">
        <v>21</v>
      </c>
      <c r="O137" s="8">
        <v>420</v>
      </c>
      <c r="P137" s="8">
        <v>6</v>
      </c>
      <c r="Q137" s="8" t="str">
        <v>Dyn5</v>
      </c>
      <c r="R137" s="8">
        <v>95</v>
      </c>
      <c r="S137" s="8">
        <v>1980</v>
      </c>
      <c r="T137" s="8">
        <v>13000</v>
      </c>
      <c r="U137" s="8">
        <v>67</v>
      </c>
      <c r="V137" s="9">
        <v>18410</v>
      </c>
    </row>
    <row r="138" spans="1:22" ht="16" hidden="1" thickBot="1" x14ac:dyDescent="0.25">
      <c r="J138" t="s">
        <v>11</v>
      </c>
      <c r="K138" t="s">
        <v>8</v>
      </c>
      <c r="L138">
        <v>21</v>
      </c>
    </row>
    <row r="139" spans="1:22" ht="16" hidden="1" thickBot="1" x14ac:dyDescent="0.25">
      <c r="J139" t="s">
        <v>12</v>
      </c>
      <c r="K139" t="s">
        <v>8</v>
      </c>
      <c r="L139">
        <v>420</v>
      </c>
    </row>
    <row r="140" spans="1:22" ht="16" hidden="1" thickBot="1" x14ac:dyDescent="0.25">
      <c r="J140" t="s">
        <v>13</v>
      </c>
      <c r="K140" t="s">
        <v>8</v>
      </c>
      <c r="L140">
        <v>6</v>
      </c>
    </row>
    <row r="141" spans="1:22" ht="16" hidden="1" thickBot="1" x14ac:dyDescent="0.25">
      <c r="J141" t="s">
        <v>14</v>
      </c>
      <c r="K141" t="s">
        <v>8</v>
      </c>
      <c r="L141" t="str">
        <v>Dyn5</v>
      </c>
    </row>
    <row r="142" spans="1:22" ht="16" hidden="1" thickBot="1" x14ac:dyDescent="0.25">
      <c r="J142" t="s">
        <v>16</v>
      </c>
      <c r="K142" t="s">
        <v>8</v>
      </c>
      <c r="L142">
        <v>95</v>
      </c>
    </row>
    <row r="143" spans="1:22" ht="16" hidden="1" thickBot="1" x14ac:dyDescent="0.25">
      <c r="J143" t="s">
        <v>17</v>
      </c>
      <c r="K143" t="s">
        <v>8</v>
      </c>
      <c r="L143">
        <v>1980</v>
      </c>
    </row>
    <row r="144" spans="1:22" ht="16" hidden="1" thickBot="1" x14ac:dyDescent="0.25">
      <c r="J144" t="s">
        <v>18</v>
      </c>
      <c r="K144" t="s">
        <v>8</v>
      </c>
      <c r="L144">
        <v>13000</v>
      </c>
    </row>
    <row r="145" spans="1:22" ht="16" hidden="1" thickBot="1" x14ac:dyDescent="0.25">
      <c r="J145" t="s">
        <v>19</v>
      </c>
      <c r="K145" t="s">
        <v>8</v>
      </c>
      <c r="L145">
        <v>67</v>
      </c>
    </row>
    <row r="146" spans="1:22" ht="145" thickBot="1" x14ac:dyDescent="0.25">
      <c r="A146" t="str">
        <f>_xlfn.TEXTJOIN("/",TRUE,(_xlfn.TEXTJOIN(" ",TRUE,B146,M146)), (_xlfn.TEXTJOIN("/",TRUE,N146,P146,R146)))</f>
        <v>DTTHZ2N 2000/21/6/95</v>
      </c>
      <c r="B146" t="s">
        <v>8</v>
      </c>
      <c r="C146" t="s">
        <v>9</v>
      </c>
      <c r="D146" t="str">
        <f>Catalog!B1</f>
        <v>Polland Selling</v>
      </c>
      <c r="E146" t="s">
        <v>51</v>
      </c>
      <c r="F146" s="21">
        <f>V146</f>
        <v>22652</v>
      </c>
      <c r="G146" s="27" t="str">
        <f>_xlfn.CONCAT(_xlfn.TEXTJOIN(", ",TRUE, _xlfn.TEXTJOIN("",TRUE,"&lt;b&gt;",M146," [kVA]"),_xlfn.TEXTJOIN("",TRUE,"HV ",N146," [kV]"), _xlfn.TEXTJOIN("",TRUE,"LV ",O146," [V]"), _xlfn.TEXTJOIN("",TRUE,"uK ",P146," [%]"),_xlfn.TEXTJOIN("",TRUE," P(0) ",S146," [W]"), _xlfn.TEXTJOIN("",TRUE,"P(k) ",T146," [W]&lt;/b&gt;"),),'Item Description'!$A$2)</f>
        <v>&lt;b&gt;2000 [kVA], HV 21 [kV], LV 420 [V], uK 6 [%],  P(0) 2340 [W], P(k) 16000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46" t="s">
        <v>8</v>
      </c>
      <c r="I146" t="s">
        <v>54</v>
      </c>
      <c r="J146" t="s">
        <v>10</v>
      </c>
      <c r="K146" t="s">
        <v>8</v>
      </c>
      <c r="L146" cm="1">
        <f t="array" ref="L146:L154">TRANSPOSE(M146:U146)</f>
        <v>2000</v>
      </c>
      <c r="M146" s="7" cm="1">
        <f t="array" ref="M146:V146">(Catalog!B19:K19)</f>
        <v>2000</v>
      </c>
      <c r="N146" s="8">
        <v>21</v>
      </c>
      <c r="O146" s="8">
        <v>420</v>
      </c>
      <c r="P146" s="8">
        <v>6</v>
      </c>
      <c r="Q146" s="8" t="str">
        <v>Dyn5</v>
      </c>
      <c r="R146" s="8">
        <v>95</v>
      </c>
      <c r="S146" s="8">
        <v>2340</v>
      </c>
      <c r="T146" s="8">
        <v>16000</v>
      </c>
      <c r="U146" s="8">
        <v>69</v>
      </c>
      <c r="V146" s="9">
        <v>22652</v>
      </c>
    </row>
    <row r="147" spans="1:22" ht="16" hidden="1" thickBot="1" x14ac:dyDescent="0.25">
      <c r="J147" t="s">
        <v>11</v>
      </c>
      <c r="K147" t="s">
        <v>8</v>
      </c>
      <c r="L147">
        <v>21</v>
      </c>
    </row>
    <row r="148" spans="1:22" ht="16" hidden="1" thickBot="1" x14ac:dyDescent="0.25">
      <c r="J148" t="s">
        <v>12</v>
      </c>
      <c r="K148" t="s">
        <v>8</v>
      </c>
      <c r="L148">
        <v>420</v>
      </c>
    </row>
    <row r="149" spans="1:22" ht="16" hidden="1" thickBot="1" x14ac:dyDescent="0.25">
      <c r="J149" t="s">
        <v>13</v>
      </c>
      <c r="K149" t="s">
        <v>8</v>
      </c>
      <c r="L149">
        <v>6</v>
      </c>
    </row>
    <row r="150" spans="1:22" ht="16" hidden="1" thickBot="1" x14ac:dyDescent="0.25">
      <c r="J150" t="s">
        <v>14</v>
      </c>
      <c r="K150" t="s">
        <v>8</v>
      </c>
      <c r="L150" t="str">
        <v>Dyn5</v>
      </c>
    </row>
    <row r="151" spans="1:22" ht="16" hidden="1" thickBot="1" x14ac:dyDescent="0.25">
      <c r="J151" t="s">
        <v>16</v>
      </c>
      <c r="K151" t="s">
        <v>8</v>
      </c>
      <c r="L151">
        <v>95</v>
      </c>
    </row>
    <row r="152" spans="1:22" ht="16" hidden="1" thickBot="1" x14ac:dyDescent="0.25">
      <c r="J152" t="s">
        <v>17</v>
      </c>
      <c r="K152" t="s">
        <v>8</v>
      </c>
      <c r="L152">
        <v>2340</v>
      </c>
    </row>
    <row r="153" spans="1:22" ht="16" hidden="1" thickBot="1" x14ac:dyDescent="0.25">
      <c r="J153" t="s">
        <v>18</v>
      </c>
      <c r="K153" t="s">
        <v>8</v>
      </c>
      <c r="L153">
        <v>16000</v>
      </c>
    </row>
    <row r="154" spans="1:22" ht="16" hidden="1" thickBot="1" x14ac:dyDescent="0.25">
      <c r="J154" t="s">
        <v>19</v>
      </c>
      <c r="K154" t="s">
        <v>8</v>
      </c>
      <c r="L154">
        <v>69</v>
      </c>
    </row>
    <row r="155" spans="1:22" ht="144" x14ac:dyDescent="0.2">
      <c r="A155" t="str">
        <f>_xlfn.TEXTJOIN("/",TRUE,(_xlfn.TEXTJOIN(" ",TRUE,B155,M155)), (_xlfn.TEXTJOIN("/",TRUE,N155,P155,R155)))</f>
        <v>DTTHZ2N 2500/21/6/95</v>
      </c>
      <c r="B155" t="s">
        <v>8</v>
      </c>
      <c r="C155" t="s">
        <v>9</v>
      </c>
      <c r="D155" t="str">
        <f>Catalog!B1</f>
        <v>Polland Selling</v>
      </c>
      <c r="E155" t="s">
        <v>51</v>
      </c>
      <c r="F155" s="21">
        <f>V155</f>
        <v>27944</v>
      </c>
      <c r="G155" s="27" t="str">
        <f>_xlfn.CONCAT(_xlfn.TEXTJOIN(", ",TRUE, _xlfn.TEXTJOIN("",TRUE,"&lt;b&gt;",M155," [kVA]"),_xlfn.TEXTJOIN("",TRUE,"HV ",N155," [kV]"), _xlfn.TEXTJOIN("",TRUE,"LV ",O155," [V]"), _xlfn.TEXTJOIN("",TRUE,"uK ",P155," [%]"),_xlfn.TEXTJOIN("",TRUE," P(0) ",S155," [W]"), _xlfn.TEXTJOIN("",TRUE,"P(k) ",T155," [W]&lt;/b&gt;"),),'Item Description'!$A$2)</f>
        <v>&lt;b&gt;2500 [kVA], HV 21 [kV], LV 420 [V], uK 6 [%],  P(0) 2790 [W], P(k) 19000 [W]&lt;/b&gt;&lt;p&gt;&lt;br&gt;&lt;/p&gt;&lt;p&gt;This Transformer complies with the eco-design guidelines (according to EU 2009/125/EC) of the EU&lt;/p&gt;&lt;p&gt;parliament, inferential of EU regulation no. 548/214 from 21.05.2014 (Tier 2).&lt;/p&gt;&lt;p&gt;&lt;br&gt;&lt;/p&gt;&lt;p&gt;Transformers are equipped with:&lt;/p&gt;&lt;p&gt;- 1 set of bi-directional rollers&lt;/p&gt;&lt;p&gt;- 2 earthing points – M12&lt;/p&gt;&lt;p&gt;- 2nd rating plate (adhesive foil)&lt;/p&gt;&lt;p&gt;- SGB- standard documentation incl. routine test reports according to currently valid standards (IEC)&lt;/p&gt;&lt;p&gt;- 1 x PT100 sensor per phase&lt;/p&gt;</v>
      </c>
      <c r="H155" t="s">
        <v>8</v>
      </c>
      <c r="I155" t="s">
        <v>54</v>
      </c>
      <c r="J155" t="s">
        <v>10</v>
      </c>
      <c r="K155" t="s">
        <v>8</v>
      </c>
      <c r="L155" cm="1">
        <f t="array" ref="L155:L163">TRANSPOSE(M155:U155)</f>
        <v>2500</v>
      </c>
      <c r="M155" s="7" cm="1">
        <f t="array" ref="M155:V155">(Catalog!B20:K20)</f>
        <v>2500</v>
      </c>
      <c r="N155" s="8">
        <v>21</v>
      </c>
      <c r="O155" s="8">
        <v>420</v>
      </c>
      <c r="P155" s="8">
        <v>6</v>
      </c>
      <c r="Q155" s="8" t="str">
        <v>Dyn5</v>
      </c>
      <c r="R155" s="8">
        <v>95</v>
      </c>
      <c r="S155" s="8">
        <v>2790</v>
      </c>
      <c r="T155" s="8">
        <v>19000</v>
      </c>
      <c r="U155" s="8">
        <v>70</v>
      </c>
      <c r="V155" s="9">
        <v>27944</v>
      </c>
    </row>
    <row r="156" spans="1:22" hidden="1" x14ac:dyDescent="0.2">
      <c r="J156" t="s">
        <v>11</v>
      </c>
      <c r="K156" t="s">
        <v>8</v>
      </c>
      <c r="L156">
        <v>21</v>
      </c>
    </row>
    <row r="157" spans="1:22" hidden="1" x14ac:dyDescent="0.2">
      <c r="J157" t="s">
        <v>12</v>
      </c>
      <c r="K157" t="s">
        <v>8</v>
      </c>
      <c r="L157">
        <v>420</v>
      </c>
    </row>
    <row r="158" spans="1:22" hidden="1" x14ac:dyDescent="0.2">
      <c r="J158" t="s">
        <v>13</v>
      </c>
      <c r="K158" t="s">
        <v>8</v>
      </c>
      <c r="L158">
        <v>6</v>
      </c>
    </row>
    <row r="159" spans="1:22" hidden="1" x14ac:dyDescent="0.2">
      <c r="J159" t="s">
        <v>14</v>
      </c>
      <c r="K159" t="s">
        <v>8</v>
      </c>
      <c r="L159" t="str">
        <v>Dyn5</v>
      </c>
    </row>
    <row r="160" spans="1:22" hidden="1" x14ac:dyDescent="0.2">
      <c r="J160" t="s">
        <v>16</v>
      </c>
      <c r="K160" t="s">
        <v>8</v>
      </c>
      <c r="L160">
        <v>95</v>
      </c>
    </row>
    <row r="161" spans="10:12" hidden="1" x14ac:dyDescent="0.2">
      <c r="J161" t="s">
        <v>17</v>
      </c>
      <c r="K161" t="s">
        <v>8</v>
      </c>
      <c r="L161">
        <v>2790</v>
      </c>
    </row>
    <row r="162" spans="10:12" hidden="1" x14ac:dyDescent="0.2">
      <c r="J162" t="s">
        <v>18</v>
      </c>
      <c r="K162" t="s">
        <v>8</v>
      </c>
      <c r="L162">
        <v>19000</v>
      </c>
    </row>
    <row r="163" spans="10:12" hidden="1" x14ac:dyDescent="0.2">
      <c r="J163" t="s">
        <v>19</v>
      </c>
      <c r="K163" t="s">
        <v>8</v>
      </c>
      <c r="L163">
        <v>70</v>
      </c>
    </row>
  </sheetData>
  <autoFilter ref="A1:P163" xr:uid="{00000000-0001-0000-0000-000000000000}">
    <filterColumn colId="6">
      <customFilters>
        <customFilter operator="notEqual" val=" "/>
      </customFilters>
    </filterColumn>
  </autoFilter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43F3B-6C85-574A-9EBF-6E658B0EC4A4}">
  <dimension ref="A1:K20"/>
  <sheetViews>
    <sheetView workbookViewId="0">
      <selection activeCell="M3" sqref="A1:XFD1048576"/>
    </sheetView>
  </sheetViews>
  <sheetFormatPr baseColWidth="10" defaultRowHeight="15" x14ac:dyDescent="0.2"/>
  <cols>
    <col min="1" max="1" width="21.1640625" bestFit="1" customWidth="1"/>
    <col min="2" max="2" width="20.33203125" customWidth="1"/>
    <col min="3" max="3" width="9.33203125" bestFit="1" customWidth="1"/>
    <col min="4" max="4" width="7.6640625" bestFit="1" customWidth="1"/>
    <col min="5" max="5" width="9.33203125" bestFit="1" customWidth="1"/>
    <col min="6" max="6" width="7.6640625" bestFit="1" customWidth="1"/>
    <col min="7" max="7" width="8.1640625" bestFit="1" customWidth="1"/>
    <col min="8" max="8" width="9.83203125" bestFit="1" customWidth="1"/>
    <col min="9" max="9" width="10.5" bestFit="1" customWidth="1"/>
    <col min="10" max="10" width="8" bestFit="1" customWidth="1"/>
    <col min="11" max="11" width="10.5" bestFit="1" customWidth="1"/>
  </cols>
  <sheetData>
    <row r="1" spans="1:11" ht="58" customHeight="1" thickBot="1" x14ac:dyDescent="0.25">
      <c r="A1" s="22" t="s">
        <v>55</v>
      </c>
      <c r="B1" s="23" t="s">
        <v>56</v>
      </c>
      <c r="C1" s="24"/>
      <c r="D1" s="24"/>
      <c r="E1" s="24"/>
      <c r="F1" s="24"/>
      <c r="G1" s="24"/>
      <c r="H1" s="24"/>
      <c r="I1" s="24"/>
      <c r="J1" s="24"/>
      <c r="K1" s="25"/>
    </row>
    <row r="2" spans="1:11" ht="41" thickBot="1" x14ac:dyDescent="0.25">
      <c r="A2" s="2" t="s">
        <v>20</v>
      </c>
      <c r="B2" s="3" t="s">
        <v>21</v>
      </c>
      <c r="C2" s="4" t="s">
        <v>22</v>
      </c>
      <c r="D2" s="4" t="s">
        <v>23</v>
      </c>
      <c r="E2" s="4" t="s">
        <v>24</v>
      </c>
      <c r="F2" s="4" t="s">
        <v>25</v>
      </c>
      <c r="G2" s="4" t="s">
        <v>26</v>
      </c>
      <c r="H2" s="4" t="s">
        <v>27</v>
      </c>
      <c r="I2" s="4" t="s">
        <v>28</v>
      </c>
      <c r="J2" s="4" t="s">
        <v>29</v>
      </c>
      <c r="K2" s="5" t="s">
        <v>30</v>
      </c>
    </row>
    <row r="3" spans="1:11" ht="21" x14ac:dyDescent="0.2">
      <c r="A3" s="6" t="s">
        <v>31</v>
      </c>
      <c r="B3" s="7">
        <v>250</v>
      </c>
      <c r="C3" s="8">
        <v>15.75</v>
      </c>
      <c r="D3" s="8">
        <v>420</v>
      </c>
      <c r="E3" s="8">
        <v>6</v>
      </c>
      <c r="F3" s="8" t="s">
        <v>15</v>
      </c>
      <c r="G3" s="8">
        <v>75</v>
      </c>
      <c r="H3" s="8">
        <v>468</v>
      </c>
      <c r="I3" s="8">
        <v>3400</v>
      </c>
      <c r="J3" s="8">
        <v>56</v>
      </c>
      <c r="K3" s="9">
        <v>7188.9999999999991</v>
      </c>
    </row>
    <row r="4" spans="1:11" ht="21" x14ac:dyDescent="0.2">
      <c r="A4" s="10" t="s">
        <v>32</v>
      </c>
      <c r="B4" s="11">
        <v>400</v>
      </c>
      <c r="C4" s="12">
        <v>15.75</v>
      </c>
      <c r="D4" s="12">
        <v>420</v>
      </c>
      <c r="E4" s="12">
        <v>6</v>
      </c>
      <c r="F4" s="12" t="s">
        <v>15</v>
      </c>
      <c r="G4" s="12">
        <v>75</v>
      </c>
      <c r="H4" s="12">
        <v>675</v>
      </c>
      <c r="I4" s="12">
        <v>4500</v>
      </c>
      <c r="J4" s="12">
        <v>59</v>
      </c>
      <c r="K4" s="13">
        <v>7944.9999999999991</v>
      </c>
    </row>
    <row r="5" spans="1:11" ht="21" x14ac:dyDescent="0.2">
      <c r="A5" s="14" t="s">
        <v>33</v>
      </c>
      <c r="B5" s="15">
        <v>630</v>
      </c>
      <c r="C5" s="16">
        <v>15.75</v>
      </c>
      <c r="D5" s="16">
        <v>420</v>
      </c>
      <c r="E5" s="16">
        <v>6</v>
      </c>
      <c r="F5" s="16" t="s">
        <v>15</v>
      </c>
      <c r="G5" s="16">
        <v>75</v>
      </c>
      <c r="H5" s="16">
        <v>990</v>
      </c>
      <c r="I5" s="16">
        <v>7100</v>
      </c>
      <c r="J5" s="16">
        <v>61</v>
      </c>
      <c r="K5" s="13">
        <v>9303</v>
      </c>
    </row>
    <row r="6" spans="1:11" ht="21" x14ac:dyDescent="0.2">
      <c r="A6" s="10" t="s">
        <v>34</v>
      </c>
      <c r="B6" s="11">
        <v>800</v>
      </c>
      <c r="C6" s="12">
        <v>15.75</v>
      </c>
      <c r="D6" s="12">
        <v>420</v>
      </c>
      <c r="E6" s="12">
        <v>6</v>
      </c>
      <c r="F6" s="12" t="s">
        <v>15</v>
      </c>
      <c r="G6" s="12">
        <v>75</v>
      </c>
      <c r="H6" s="12">
        <v>1170</v>
      </c>
      <c r="I6" s="12">
        <v>8000</v>
      </c>
      <c r="J6" s="12">
        <v>63</v>
      </c>
      <c r="K6" s="13">
        <v>11067</v>
      </c>
    </row>
    <row r="7" spans="1:11" ht="21" x14ac:dyDescent="0.2">
      <c r="A7" s="14" t="s">
        <v>35</v>
      </c>
      <c r="B7" s="15">
        <v>1000</v>
      </c>
      <c r="C7" s="16">
        <v>15.75</v>
      </c>
      <c r="D7" s="16">
        <v>420</v>
      </c>
      <c r="E7" s="16">
        <v>6</v>
      </c>
      <c r="F7" s="16" t="s">
        <v>15</v>
      </c>
      <c r="G7" s="16">
        <v>75</v>
      </c>
      <c r="H7" s="16">
        <v>1395</v>
      </c>
      <c r="I7" s="16">
        <v>9000</v>
      </c>
      <c r="J7" s="16">
        <v>64</v>
      </c>
      <c r="K7" s="13">
        <v>12733</v>
      </c>
    </row>
    <row r="8" spans="1:11" ht="21" x14ac:dyDescent="0.2">
      <c r="A8" s="10" t="s">
        <v>36</v>
      </c>
      <c r="B8" s="11">
        <v>1250</v>
      </c>
      <c r="C8" s="12">
        <v>15.75</v>
      </c>
      <c r="D8" s="12">
        <v>420</v>
      </c>
      <c r="E8" s="12">
        <v>6</v>
      </c>
      <c r="F8" s="12" t="s">
        <v>15</v>
      </c>
      <c r="G8" s="12">
        <v>75</v>
      </c>
      <c r="H8" s="12">
        <v>1620</v>
      </c>
      <c r="I8" s="12">
        <v>11000</v>
      </c>
      <c r="J8" s="12">
        <v>66</v>
      </c>
      <c r="K8" s="13">
        <v>14720.999999999998</v>
      </c>
    </row>
    <row r="9" spans="1:11" ht="21" x14ac:dyDescent="0.2">
      <c r="A9" s="14" t="s">
        <v>37</v>
      </c>
      <c r="B9" s="15">
        <v>1600</v>
      </c>
      <c r="C9" s="16">
        <v>15.75</v>
      </c>
      <c r="D9" s="16">
        <v>420</v>
      </c>
      <c r="E9" s="16">
        <v>6</v>
      </c>
      <c r="F9" s="16" t="s">
        <v>15</v>
      </c>
      <c r="G9" s="16">
        <v>75</v>
      </c>
      <c r="H9" s="16">
        <v>1980</v>
      </c>
      <c r="I9" s="16">
        <v>13000</v>
      </c>
      <c r="J9" s="16">
        <v>67</v>
      </c>
      <c r="K9" s="13">
        <v>18984</v>
      </c>
    </row>
    <row r="10" spans="1:11" ht="21" x14ac:dyDescent="0.2">
      <c r="A10" s="10" t="s">
        <v>38</v>
      </c>
      <c r="B10" s="11">
        <v>2000</v>
      </c>
      <c r="C10" s="12">
        <v>15.75</v>
      </c>
      <c r="D10" s="12">
        <v>420</v>
      </c>
      <c r="E10" s="12">
        <v>6</v>
      </c>
      <c r="F10" s="12" t="s">
        <v>15</v>
      </c>
      <c r="G10" s="12">
        <v>75</v>
      </c>
      <c r="H10" s="12">
        <v>2340</v>
      </c>
      <c r="I10" s="12">
        <v>16000</v>
      </c>
      <c r="J10" s="12">
        <v>69</v>
      </c>
      <c r="K10" s="13">
        <v>22176</v>
      </c>
    </row>
    <row r="11" spans="1:11" ht="22" thickBot="1" x14ac:dyDescent="0.25">
      <c r="A11" s="17" t="s">
        <v>39</v>
      </c>
      <c r="B11" s="18">
        <v>2500</v>
      </c>
      <c r="C11" s="19">
        <v>15.75</v>
      </c>
      <c r="D11" s="19">
        <v>420</v>
      </c>
      <c r="E11" s="19">
        <v>6</v>
      </c>
      <c r="F11" s="19" t="s">
        <v>15</v>
      </c>
      <c r="G11" s="19">
        <v>75</v>
      </c>
      <c r="H11" s="19">
        <v>2790</v>
      </c>
      <c r="I11" s="19">
        <v>19000</v>
      </c>
      <c r="J11" s="19">
        <v>70</v>
      </c>
      <c r="K11" s="20">
        <v>27930</v>
      </c>
    </row>
    <row r="12" spans="1:11" ht="21" x14ac:dyDescent="0.2">
      <c r="A12" s="6" t="s">
        <v>40</v>
      </c>
      <c r="B12" s="7">
        <v>250</v>
      </c>
      <c r="C12" s="8">
        <v>21</v>
      </c>
      <c r="D12" s="8">
        <v>420</v>
      </c>
      <c r="E12" s="8">
        <v>6</v>
      </c>
      <c r="F12" s="8" t="s">
        <v>15</v>
      </c>
      <c r="G12" s="8">
        <v>95</v>
      </c>
      <c r="H12" s="8">
        <v>468</v>
      </c>
      <c r="I12" s="8">
        <v>3400</v>
      </c>
      <c r="J12" s="8">
        <v>56</v>
      </c>
      <c r="K12" s="9">
        <v>7342.9999999999991</v>
      </c>
    </row>
    <row r="13" spans="1:11" ht="21" x14ac:dyDescent="0.2">
      <c r="A13" s="10" t="s">
        <v>41</v>
      </c>
      <c r="B13" s="11">
        <v>400</v>
      </c>
      <c r="C13" s="12">
        <v>21</v>
      </c>
      <c r="D13" s="12">
        <v>420</v>
      </c>
      <c r="E13" s="12">
        <v>6</v>
      </c>
      <c r="F13" s="12" t="s">
        <v>15</v>
      </c>
      <c r="G13" s="12">
        <v>95</v>
      </c>
      <c r="H13" s="12">
        <v>675</v>
      </c>
      <c r="I13" s="12">
        <v>4500</v>
      </c>
      <c r="J13" s="12">
        <v>59</v>
      </c>
      <c r="K13" s="13">
        <v>8295</v>
      </c>
    </row>
    <row r="14" spans="1:11" ht="21" x14ac:dyDescent="0.2">
      <c r="A14" s="14" t="s">
        <v>42</v>
      </c>
      <c r="B14" s="15">
        <v>630</v>
      </c>
      <c r="C14" s="16">
        <v>21</v>
      </c>
      <c r="D14" s="16">
        <v>420</v>
      </c>
      <c r="E14" s="16">
        <v>6</v>
      </c>
      <c r="F14" s="16" t="s">
        <v>15</v>
      </c>
      <c r="G14" s="16">
        <v>95</v>
      </c>
      <c r="H14" s="16">
        <v>990</v>
      </c>
      <c r="I14" s="16">
        <v>7100</v>
      </c>
      <c r="J14" s="16">
        <v>61</v>
      </c>
      <c r="K14" s="13">
        <v>9296</v>
      </c>
    </row>
    <row r="15" spans="1:11" ht="21" x14ac:dyDescent="0.2">
      <c r="A15" s="10" t="s">
        <v>43</v>
      </c>
      <c r="B15" s="11">
        <v>800</v>
      </c>
      <c r="C15" s="12">
        <v>21</v>
      </c>
      <c r="D15" s="12">
        <v>420</v>
      </c>
      <c r="E15" s="12">
        <v>6</v>
      </c>
      <c r="F15" s="12" t="s">
        <v>15</v>
      </c>
      <c r="G15" s="12">
        <v>95</v>
      </c>
      <c r="H15" s="12">
        <v>1170</v>
      </c>
      <c r="I15" s="12">
        <v>8000</v>
      </c>
      <c r="J15" s="12">
        <v>63</v>
      </c>
      <c r="K15" s="13">
        <v>11165</v>
      </c>
    </row>
    <row r="16" spans="1:11" ht="21" x14ac:dyDescent="0.2">
      <c r="A16" s="14" t="s">
        <v>44</v>
      </c>
      <c r="B16" s="15">
        <v>1000</v>
      </c>
      <c r="C16" s="16">
        <v>21</v>
      </c>
      <c r="D16" s="16">
        <v>420</v>
      </c>
      <c r="E16" s="16">
        <v>6</v>
      </c>
      <c r="F16" s="16" t="s">
        <v>15</v>
      </c>
      <c r="G16" s="16">
        <v>95</v>
      </c>
      <c r="H16" s="16">
        <v>1395</v>
      </c>
      <c r="I16" s="16">
        <v>9000</v>
      </c>
      <c r="J16" s="16">
        <v>64</v>
      </c>
      <c r="K16" s="13">
        <v>12880</v>
      </c>
    </row>
    <row r="17" spans="1:11" ht="21" x14ac:dyDescent="0.2">
      <c r="A17" s="10" t="s">
        <v>45</v>
      </c>
      <c r="B17" s="11">
        <v>1250</v>
      </c>
      <c r="C17" s="12">
        <v>21</v>
      </c>
      <c r="D17" s="12">
        <v>420</v>
      </c>
      <c r="E17" s="12">
        <v>6</v>
      </c>
      <c r="F17" s="12" t="s">
        <v>15</v>
      </c>
      <c r="G17" s="12">
        <v>95</v>
      </c>
      <c r="H17" s="12">
        <v>1620</v>
      </c>
      <c r="I17" s="12">
        <v>11000</v>
      </c>
      <c r="J17" s="12">
        <v>66</v>
      </c>
      <c r="K17" s="13">
        <v>14601.999999999998</v>
      </c>
    </row>
    <row r="18" spans="1:11" ht="21" x14ac:dyDescent="0.2">
      <c r="A18" s="14" t="s">
        <v>46</v>
      </c>
      <c r="B18" s="15">
        <v>1600</v>
      </c>
      <c r="C18" s="16">
        <v>21</v>
      </c>
      <c r="D18" s="16">
        <v>420</v>
      </c>
      <c r="E18" s="16">
        <v>6</v>
      </c>
      <c r="F18" s="16" t="s">
        <v>15</v>
      </c>
      <c r="G18" s="16">
        <v>95</v>
      </c>
      <c r="H18" s="16">
        <v>1980</v>
      </c>
      <c r="I18" s="16">
        <v>13000</v>
      </c>
      <c r="J18" s="16">
        <v>67</v>
      </c>
      <c r="K18" s="13">
        <v>18410</v>
      </c>
    </row>
    <row r="19" spans="1:11" ht="21" x14ac:dyDescent="0.2">
      <c r="A19" s="10" t="s">
        <v>47</v>
      </c>
      <c r="B19" s="11">
        <v>2000</v>
      </c>
      <c r="C19" s="12">
        <v>21</v>
      </c>
      <c r="D19" s="12">
        <v>420</v>
      </c>
      <c r="E19" s="12">
        <v>6</v>
      </c>
      <c r="F19" s="12" t="s">
        <v>15</v>
      </c>
      <c r="G19" s="12">
        <v>95</v>
      </c>
      <c r="H19" s="12">
        <v>2340</v>
      </c>
      <c r="I19" s="12">
        <v>16000</v>
      </c>
      <c r="J19" s="12">
        <v>69</v>
      </c>
      <c r="K19" s="13">
        <v>22652</v>
      </c>
    </row>
    <row r="20" spans="1:11" ht="22" thickBot="1" x14ac:dyDescent="0.25">
      <c r="A20" s="17" t="s">
        <v>7</v>
      </c>
      <c r="B20" s="18">
        <v>2500</v>
      </c>
      <c r="C20" s="19">
        <v>21</v>
      </c>
      <c r="D20" s="19">
        <v>420</v>
      </c>
      <c r="E20" s="19">
        <v>6</v>
      </c>
      <c r="F20" s="19" t="s">
        <v>15</v>
      </c>
      <c r="G20" s="19">
        <v>95</v>
      </c>
      <c r="H20" s="19">
        <v>2790</v>
      </c>
      <c r="I20" s="19">
        <v>19000</v>
      </c>
      <c r="J20" s="19">
        <v>70</v>
      </c>
      <c r="K20" s="20">
        <v>27944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41F0-2452-D94B-949A-41E5F56E625C}">
  <dimension ref="A1:A2"/>
  <sheetViews>
    <sheetView workbookViewId="0">
      <selection activeCell="A2" sqref="A2"/>
    </sheetView>
  </sheetViews>
  <sheetFormatPr baseColWidth="10" defaultRowHeight="15" x14ac:dyDescent="0.2"/>
  <cols>
    <col min="1" max="1" width="71.5" customWidth="1"/>
  </cols>
  <sheetData>
    <row r="1" spans="1:1" x14ac:dyDescent="0.2">
      <c r="A1" t="s">
        <v>57</v>
      </c>
    </row>
    <row r="2" spans="1:1" ht="130" customHeight="1" x14ac:dyDescent="0.2">
      <c r="A2" s="26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Item</vt:lpstr>
      <vt:lpstr>Catalog</vt:lpstr>
      <vt:lpstr>Item Description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Microsoft Office User</cp:lastModifiedBy>
  <dcterms:created xsi:type="dcterms:W3CDTF">2022-12-14T05:34:17Z</dcterms:created>
  <dcterms:modified xsi:type="dcterms:W3CDTF">2023-01-11T15:35:30Z</dcterms:modified>
</cp:coreProperties>
</file>